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480" windowHeight="11640"/>
  </bookViews>
  <sheets>
    <sheet name="Нэгтгэл" sheetId="6" r:id="rId1"/>
  </sheets>
  <calcPr calcId="145621"/>
</workbook>
</file>

<file path=xl/calcChain.xml><?xml version="1.0" encoding="utf-8"?>
<calcChain xmlns="http://schemas.openxmlformats.org/spreadsheetml/2006/main">
  <c r="C28" i="6" l="1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R42" i="6"/>
  <c r="AS42" i="6"/>
  <c r="AT42" i="6"/>
  <c r="AU42" i="6"/>
  <c r="AV42" i="6"/>
  <c r="AW42" i="6"/>
  <c r="AX42" i="6"/>
  <c r="AY42" i="6"/>
  <c r="AZ42" i="6"/>
  <c r="BA42" i="6"/>
  <c r="BB42" i="6"/>
  <c r="BC42" i="6"/>
  <c r="BD42" i="6"/>
  <c r="BE42" i="6"/>
  <c r="BF42" i="6"/>
  <c r="BG42" i="6"/>
  <c r="BH42" i="6"/>
  <c r="BI42" i="6"/>
  <c r="BJ42" i="6"/>
  <c r="BK42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BE50" i="6"/>
  <c r="BF50" i="6"/>
  <c r="BG50" i="6"/>
  <c r="BH50" i="6"/>
  <c r="BI50" i="6"/>
  <c r="BJ50" i="6"/>
  <c r="BK50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O57" i="6"/>
  <c r="AP57" i="6"/>
  <c r="AQ57" i="6"/>
  <c r="AR57" i="6"/>
  <c r="AS57" i="6"/>
  <c r="AT57" i="6"/>
  <c r="AU57" i="6"/>
  <c r="AV57" i="6"/>
  <c r="AW57" i="6"/>
  <c r="AX57" i="6"/>
  <c r="AY57" i="6"/>
  <c r="AZ57" i="6"/>
  <c r="BA57" i="6"/>
  <c r="BB57" i="6"/>
  <c r="BC57" i="6"/>
  <c r="BD57" i="6"/>
  <c r="BE57" i="6"/>
  <c r="BF57" i="6"/>
  <c r="BG57" i="6"/>
  <c r="BH57" i="6"/>
  <c r="BI57" i="6"/>
  <c r="BJ57" i="6"/>
  <c r="BK57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AI63" i="6"/>
  <c r="AJ63" i="6"/>
  <c r="AK63" i="6"/>
  <c r="AL63" i="6"/>
  <c r="AM63" i="6"/>
  <c r="AN63" i="6"/>
  <c r="AO63" i="6"/>
  <c r="AP63" i="6"/>
  <c r="AQ63" i="6"/>
  <c r="AR63" i="6"/>
  <c r="AS63" i="6"/>
  <c r="AT63" i="6"/>
  <c r="AU63" i="6"/>
  <c r="AV63" i="6"/>
  <c r="AW63" i="6"/>
  <c r="AX63" i="6"/>
  <c r="AY63" i="6"/>
  <c r="AZ63" i="6"/>
  <c r="BA63" i="6"/>
  <c r="BB63" i="6"/>
  <c r="BC63" i="6"/>
  <c r="BD63" i="6"/>
  <c r="BE63" i="6"/>
  <c r="BF63" i="6"/>
  <c r="BG63" i="6"/>
  <c r="BH63" i="6"/>
  <c r="BI63" i="6"/>
  <c r="BJ63" i="6"/>
  <c r="BK63" i="6"/>
  <c r="C71" i="6"/>
  <c r="D71" i="6"/>
  <c r="E71" i="6"/>
  <c r="F71" i="6"/>
  <c r="G71" i="6"/>
  <c r="H71" i="6"/>
  <c r="I71" i="6"/>
  <c r="J71" i="6"/>
  <c r="K71" i="6"/>
  <c r="L71" i="6"/>
  <c r="M71" i="6"/>
  <c r="N71" i="6"/>
  <c r="P71" i="6"/>
  <c r="Q71" i="6"/>
  <c r="R71" i="6"/>
  <c r="S71" i="6"/>
  <c r="T71" i="6"/>
  <c r="U71" i="6"/>
  <c r="V71" i="6"/>
  <c r="W71" i="6"/>
  <c r="X71" i="6"/>
  <c r="AB71" i="6"/>
  <c r="AC71" i="6"/>
  <c r="AD71" i="6"/>
  <c r="AE71" i="6"/>
  <c r="AG71" i="6"/>
  <c r="AH71" i="6"/>
  <c r="AJ71" i="6"/>
  <c r="AK71" i="6"/>
  <c r="AL71" i="6"/>
  <c r="AM71" i="6"/>
  <c r="AN71" i="6"/>
  <c r="AO71" i="6"/>
  <c r="AP71" i="6"/>
  <c r="AQ71" i="6"/>
  <c r="AR71" i="6"/>
  <c r="AS71" i="6"/>
  <c r="AT71" i="6"/>
  <c r="AU71" i="6"/>
  <c r="AV71" i="6"/>
  <c r="AW71" i="6"/>
  <c r="AX71" i="6"/>
  <c r="AZ71" i="6"/>
  <c r="BA71" i="6"/>
  <c r="BB71" i="6"/>
  <c r="BE71" i="6"/>
  <c r="BF71" i="6"/>
  <c r="BG71" i="6"/>
  <c r="BH71" i="6"/>
  <c r="BI71" i="6"/>
  <c r="BJ71" i="6"/>
  <c r="C73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AA73" i="6"/>
  <c r="AB73" i="6"/>
  <c r="AC73" i="6"/>
  <c r="AD73" i="6"/>
  <c r="AE73" i="6"/>
  <c r="AF73" i="6"/>
  <c r="AG73" i="6"/>
  <c r="AH73" i="6"/>
  <c r="AI73" i="6"/>
  <c r="AJ73" i="6"/>
  <c r="AK73" i="6"/>
  <c r="AL73" i="6"/>
  <c r="AM73" i="6"/>
  <c r="AN73" i="6"/>
  <c r="AO73" i="6"/>
  <c r="AP73" i="6"/>
  <c r="AQ73" i="6"/>
  <c r="AR73" i="6"/>
  <c r="AS73" i="6"/>
  <c r="AT73" i="6"/>
  <c r="AU73" i="6"/>
  <c r="AV73" i="6"/>
  <c r="AW73" i="6"/>
  <c r="AX73" i="6"/>
  <c r="AY73" i="6"/>
  <c r="AZ73" i="6"/>
  <c r="BA73" i="6"/>
  <c r="BB73" i="6"/>
  <c r="BC73" i="6"/>
  <c r="BD73" i="6"/>
  <c r="BE73" i="6"/>
  <c r="BF73" i="6"/>
  <c r="BG73" i="6"/>
  <c r="BH73" i="6"/>
  <c r="BI73" i="6"/>
  <c r="BJ73" i="6"/>
  <c r="BK73" i="6"/>
  <c r="AL83" i="6"/>
  <c r="AO83" i="6"/>
  <c r="AP83" i="6"/>
  <c r="AQ83" i="6"/>
  <c r="AR83" i="6"/>
  <c r="C85" i="6"/>
  <c r="D85" i="6"/>
  <c r="E85" i="6"/>
  <c r="F85" i="6"/>
  <c r="G85" i="6"/>
  <c r="H85" i="6"/>
  <c r="I85" i="6"/>
  <c r="J85" i="6"/>
  <c r="K85" i="6"/>
  <c r="L85" i="6"/>
  <c r="M85" i="6"/>
  <c r="N85" i="6"/>
  <c r="O85" i="6"/>
  <c r="P85" i="6"/>
  <c r="Q85" i="6"/>
  <c r="R85" i="6"/>
  <c r="S85" i="6"/>
  <c r="T85" i="6"/>
  <c r="U85" i="6"/>
  <c r="V85" i="6"/>
  <c r="W85" i="6"/>
  <c r="X85" i="6"/>
  <c r="Y85" i="6"/>
  <c r="Z85" i="6"/>
  <c r="AA85" i="6"/>
  <c r="AB85" i="6"/>
  <c r="AC85" i="6"/>
  <c r="AD85" i="6"/>
  <c r="AE85" i="6"/>
  <c r="AF85" i="6"/>
  <c r="AG85" i="6"/>
  <c r="AH85" i="6"/>
  <c r="AI85" i="6"/>
  <c r="AJ85" i="6"/>
  <c r="AK85" i="6"/>
  <c r="AL85" i="6"/>
  <c r="AM85" i="6"/>
  <c r="AN85" i="6"/>
  <c r="AO85" i="6"/>
  <c r="AP85" i="6"/>
  <c r="AQ85" i="6"/>
  <c r="AR85" i="6"/>
  <c r="AS85" i="6"/>
  <c r="AT85" i="6"/>
  <c r="AU85" i="6"/>
  <c r="AV85" i="6"/>
  <c r="AW85" i="6"/>
  <c r="AX85" i="6"/>
  <c r="AY85" i="6"/>
  <c r="AZ85" i="6"/>
  <c r="BA85" i="6"/>
  <c r="BB85" i="6"/>
  <c r="BC85" i="6"/>
  <c r="BD85" i="6"/>
  <c r="BE85" i="6"/>
  <c r="BF85" i="6"/>
  <c r="BG85" i="6"/>
  <c r="BH85" i="6"/>
  <c r="BI85" i="6"/>
  <c r="BJ85" i="6"/>
  <c r="BK85" i="6"/>
  <c r="C87" i="6"/>
  <c r="D87" i="6"/>
  <c r="E87" i="6"/>
  <c r="F87" i="6"/>
  <c r="G87" i="6"/>
  <c r="H87" i="6"/>
  <c r="I87" i="6"/>
  <c r="J87" i="6"/>
  <c r="K87" i="6"/>
  <c r="L87" i="6"/>
  <c r="M87" i="6"/>
  <c r="N87" i="6"/>
  <c r="O87" i="6"/>
  <c r="P87" i="6"/>
  <c r="Q87" i="6"/>
  <c r="R87" i="6"/>
  <c r="S87" i="6"/>
  <c r="T87" i="6"/>
  <c r="U87" i="6"/>
  <c r="V87" i="6"/>
  <c r="W87" i="6"/>
  <c r="X87" i="6"/>
  <c r="Y87" i="6"/>
  <c r="Z87" i="6"/>
  <c r="AA87" i="6"/>
  <c r="AB87" i="6"/>
  <c r="AC87" i="6"/>
  <c r="AD87" i="6"/>
  <c r="AE87" i="6"/>
  <c r="AF87" i="6"/>
  <c r="AG87" i="6"/>
  <c r="AH87" i="6"/>
  <c r="AI87" i="6"/>
  <c r="AJ87" i="6"/>
  <c r="AK87" i="6"/>
  <c r="AL87" i="6"/>
  <c r="AM87" i="6"/>
  <c r="AN87" i="6"/>
  <c r="AO87" i="6"/>
  <c r="AP87" i="6"/>
  <c r="AQ87" i="6"/>
  <c r="AR87" i="6"/>
  <c r="AS87" i="6"/>
  <c r="AT87" i="6"/>
  <c r="AU87" i="6"/>
  <c r="AV87" i="6"/>
  <c r="AW87" i="6"/>
  <c r="AX87" i="6"/>
  <c r="AY87" i="6"/>
  <c r="AZ87" i="6"/>
  <c r="BA87" i="6"/>
  <c r="BB87" i="6"/>
  <c r="BC87" i="6"/>
  <c r="BD87" i="6"/>
  <c r="BE87" i="6"/>
  <c r="BF87" i="6"/>
  <c r="BG87" i="6"/>
  <c r="BH87" i="6"/>
  <c r="BI87" i="6"/>
  <c r="BJ87" i="6"/>
  <c r="BK87" i="6"/>
  <c r="BN42" i="6"/>
  <c r="BN73" i="6"/>
  <c r="BN87" i="6" s="1"/>
  <c r="BN28" i="6"/>
  <c r="BN50" i="6"/>
  <c r="BN63" i="6"/>
  <c r="BN57" i="6"/>
  <c r="BN85" i="6"/>
  <c r="BM71" i="6"/>
  <c r="BM42" i="6"/>
  <c r="BM28" i="6"/>
  <c r="BM50" i="6"/>
  <c r="BM63" i="6"/>
  <c r="BM57" i="6"/>
  <c r="BM85" i="6"/>
  <c r="BL71" i="6"/>
  <c r="BL73" i="6" s="1"/>
  <c r="BL87" i="6" s="1"/>
  <c r="BL42" i="6"/>
  <c r="BL28" i="6"/>
  <c r="BL50" i="6"/>
  <c r="BL63" i="6"/>
  <c r="BL57" i="6"/>
  <c r="BL85" i="6"/>
  <c r="BM73" i="6" l="1"/>
  <c r="BM87" i="6" s="1"/>
</calcChain>
</file>

<file path=xl/comments1.xml><?xml version="1.0" encoding="utf-8"?>
<comments xmlns="http://schemas.openxmlformats.org/spreadsheetml/2006/main">
  <authors>
    <author>Owner</author>
  </authors>
  <commentList>
    <comment ref="Q24" authorId="0">
      <text>
        <r>
          <rPr>
            <b/>
            <sz val="8"/>
            <color indexed="81"/>
            <rFont val="Tahoma"/>
            <family val="2"/>
          </rPr>
          <t>Owner:</t>
        </r>
        <r>
          <rPr>
            <sz val="8"/>
            <color indexed="81"/>
            <rFont val="Tahoma"/>
            <family val="2"/>
          </rPr>
          <t xml:space="preserve">
НДШ, ХҮАОТ нийлсэн хэмжээ</t>
        </r>
      </text>
    </comment>
  </commentList>
</comments>
</file>

<file path=xl/sharedStrings.xml><?xml version="1.0" encoding="utf-8"?>
<sst xmlns="http://schemas.openxmlformats.org/spreadsheetml/2006/main" count="248" uniqueCount="200">
  <si>
    <t>Гаалийн татвар</t>
  </si>
  <si>
    <t>Зарим бүтээгдэхүүний үнийн өсөлтийн албан татвар</t>
  </si>
  <si>
    <t>Үл хөдлөх хөрөнгийн албан татвар</t>
  </si>
  <si>
    <t>Онцгой албан татвар /шатах тослох материал импортлосон бол/</t>
  </si>
  <si>
    <t>Автобензин, дизелийн түлшний албан татвар</t>
  </si>
  <si>
    <t>Автотээвэр, өөрөө явагч хэрэгслийн албан татвар</t>
  </si>
  <si>
    <t>Аж ахуйн нэгжийн орлогын албан татвар</t>
  </si>
  <si>
    <t>Төлсөн татварууд</t>
  </si>
  <si>
    <t>Төлбөр</t>
  </si>
  <si>
    <t>Ашигт малтмалын нөөц ашигласны төлбөр</t>
  </si>
  <si>
    <t>2.а.1</t>
  </si>
  <si>
    <t>2.а.2</t>
  </si>
  <si>
    <t>2.а.3</t>
  </si>
  <si>
    <t>2.а.4</t>
  </si>
  <si>
    <t>2.а.5</t>
  </si>
  <si>
    <t>2.а.6</t>
  </si>
  <si>
    <t>2.а.7</t>
  </si>
  <si>
    <t>2.а.8</t>
  </si>
  <si>
    <t>2.а.9</t>
  </si>
  <si>
    <t>2.а.10</t>
  </si>
  <si>
    <t>2.а.11</t>
  </si>
  <si>
    <t>Улсын төсвийн хөрөнгөөр хайгуул хийсэн ордын нөхөн төлбөр</t>
  </si>
  <si>
    <t>Газрын төлбөр</t>
  </si>
  <si>
    <t>Ус ашигласны төлбөр</t>
  </si>
  <si>
    <t>Ойгоос мод, түлээ бэлтгэсний төлбөр</t>
  </si>
  <si>
    <t>Гадаадын мэргэжилтэн, ажилчны ажлын байрны төлбөр</t>
  </si>
  <si>
    <t>Түгээмэл тархацтай ашигт малтмалын нөөц ашигласны төлбөр</t>
  </si>
  <si>
    <t>2.б.1</t>
  </si>
  <si>
    <t>2.б.2</t>
  </si>
  <si>
    <t>2.б.3</t>
  </si>
  <si>
    <t>2.б.4</t>
  </si>
  <si>
    <t>2.б.5</t>
  </si>
  <si>
    <t>2.б.6</t>
  </si>
  <si>
    <t>2.б.7</t>
  </si>
  <si>
    <t>2.б.8</t>
  </si>
  <si>
    <t>2.б.9</t>
  </si>
  <si>
    <t>2.б.10</t>
  </si>
  <si>
    <t>2.б.11</t>
  </si>
  <si>
    <t>2.б</t>
  </si>
  <si>
    <t>2.а</t>
  </si>
  <si>
    <t>2.в</t>
  </si>
  <si>
    <t>Хураамж, үйлчилгээний хөлс</t>
  </si>
  <si>
    <t>Зохих хууль тогтоомжийн дагуу төв, орон нутгийн ТЗБ- д төлсөн улсын тэмдэгтийн хураамж, бусад хураамж</t>
  </si>
  <si>
    <t>Зохих хууль тогтоомжийн дагуу төв, орон нутгийн ТЗБ- д төлсөн үйлчилгээний хөлс</t>
  </si>
  <si>
    <t>2.в.1</t>
  </si>
  <si>
    <t>2.в.2</t>
  </si>
  <si>
    <t>2.в.3</t>
  </si>
  <si>
    <t>2.в.4</t>
  </si>
  <si>
    <t>2.в.5</t>
  </si>
  <si>
    <t>2.г</t>
  </si>
  <si>
    <t>2.г.1</t>
  </si>
  <si>
    <t>2.г.2</t>
  </si>
  <si>
    <t>2.г.3</t>
  </si>
  <si>
    <t>2.г.4</t>
  </si>
  <si>
    <t>Төрийн болон орон нутгийн өмчийн ногдол ашиг</t>
  </si>
  <si>
    <t>Төрийн өмчийн ногдол ашиг</t>
  </si>
  <si>
    <t>Орон нутгийн өмчийн ногдол ашиг</t>
  </si>
  <si>
    <t>2.д</t>
  </si>
  <si>
    <t>Хүлээн авагч Засгийн газарт төлсөн бусад төлбөрүүд</t>
  </si>
  <si>
    <t>2.д.1</t>
  </si>
  <si>
    <t>2.д.2</t>
  </si>
  <si>
    <t>2.д.3</t>
  </si>
  <si>
    <t>Бүтээгдэхүүн хуваах гэрээ бүхий ААН- ийн ЗГ- т ногдох бүтээгдэхүүний оронд төлсөн төлбөр</t>
  </si>
  <si>
    <t>Төрийн байгууллагад үзүүлсэн дэмжлэг</t>
  </si>
  <si>
    <t>2.е.1</t>
  </si>
  <si>
    <t>2.е.2</t>
  </si>
  <si>
    <t>2.е.3</t>
  </si>
  <si>
    <t>2.е.4</t>
  </si>
  <si>
    <t>Компаниас аймагт үзүүлсэн мөнгөн дэмжлэг</t>
  </si>
  <si>
    <t>Компаниас яам, агентлагт үзүүлсэн мөнгөн дэмжлэг</t>
  </si>
  <si>
    <t>Компаниас суманд үзүүлсэн мөнгөн дэмжлэг</t>
  </si>
  <si>
    <t>Компаниас орон нутгийн байгууллагад үзүүлсэн мөнгөн дэмжлэг</t>
  </si>
  <si>
    <t>2.е.5</t>
  </si>
  <si>
    <t>Компаниас орон нутгийн харилцаа, тогтвортой хөгжилд зарцуулсан үзүүлсэн хөрөнгө</t>
  </si>
  <si>
    <t>2.е</t>
  </si>
  <si>
    <t>Хамрах хүрээ 2. Ашиг орлогын урсгал /сайн дурын тайлан/</t>
  </si>
  <si>
    <t>Ашиг, орлогын гүйлгээнүүд</t>
  </si>
  <si>
    <t>а</t>
  </si>
  <si>
    <t>Гэрээ, тодорхой нөхцлөөр хөнгөлсөн, чөлөөлсөн татварын дүн</t>
  </si>
  <si>
    <t xml:space="preserve">б. </t>
  </si>
  <si>
    <t>Хөрөнгө оруулалтын зардал</t>
  </si>
  <si>
    <t>в.</t>
  </si>
  <si>
    <t>Ажиллагсдын сургалт, хөгжилд зориулсан зардал</t>
  </si>
  <si>
    <t>Геологи, хайгуулын зардал</t>
  </si>
  <si>
    <t>Байгаль хамгаалах зардлын 50 хувийг тусгай дансанд төвлөрүүлсэн байдал</t>
  </si>
  <si>
    <t>Гамшгаас хамгаалахад зориулсан зардал /Гамшгаас хамгаалах тухай хууль, 27- д зүйл</t>
  </si>
  <si>
    <t>г.</t>
  </si>
  <si>
    <t>д.</t>
  </si>
  <si>
    <t>е.</t>
  </si>
  <si>
    <t>ё.</t>
  </si>
  <si>
    <t>Байгаль хамгаалах арга хэмжээнд зарцуулсан зардал</t>
  </si>
  <si>
    <t>Шарын Гол</t>
  </si>
  <si>
    <t>Буцаан авснаа хассан Нэмэгдсэн өртөгийн албан татвар</t>
  </si>
  <si>
    <t>Багануур</t>
  </si>
  <si>
    <t>Ашигт малтмалын ашиглалт болон хайгуулын тусгай зөвшөөрлийн төлбөр</t>
  </si>
  <si>
    <t>Чинхуа</t>
  </si>
  <si>
    <t>Тусгай зөвшөөрлийн төлбөр</t>
  </si>
  <si>
    <t>Гаалийн хураамж</t>
  </si>
  <si>
    <t>АММИ</t>
  </si>
  <si>
    <t>Хүн амын орлогын албан татвар</t>
  </si>
  <si>
    <t>Цайрт Минерал</t>
  </si>
  <si>
    <t>Бороо Гоулд</t>
  </si>
  <si>
    <t>Шижир Алт</t>
  </si>
  <si>
    <t>НДШ ажил олгогчоос</t>
  </si>
  <si>
    <t>НДШ ажиллагсдаас</t>
  </si>
  <si>
    <t>Улз гол</t>
  </si>
  <si>
    <t>2.а.12</t>
  </si>
  <si>
    <t>Бусад</t>
  </si>
  <si>
    <t>Жамп</t>
  </si>
  <si>
    <t>Сонор Трейд</t>
  </si>
  <si>
    <t>Эрхэс майнинг</t>
  </si>
  <si>
    <t>Коулд Гоулд</t>
  </si>
  <si>
    <t>МЧметал</t>
  </si>
  <si>
    <t>3-н төхөм</t>
  </si>
  <si>
    <t>Шар Нарст</t>
  </si>
  <si>
    <t>Хүдэрэрдэнэ</t>
  </si>
  <si>
    <t>Шиньшинь</t>
  </si>
  <si>
    <t>Ю энд би</t>
  </si>
  <si>
    <t>Монгортех</t>
  </si>
  <si>
    <t>Талбулаг трейд</t>
  </si>
  <si>
    <t>Монвольфрам</t>
  </si>
  <si>
    <t>Сүйхэнт</t>
  </si>
  <si>
    <t>Алтан Шагай</t>
  </si>
  <si>
    <t>Их Өвөлжөө</t>
  </si>
  <si>
    <t>Хунан Жинлэн</t>
  </si>
  <si>
    <t>Одод</t>
  </si>
  <si>
    <t>НУН</t>
  </si>
  <si>
    <t>Хуалян тоосго</t>
  </si>
  <si>
    <t>Шандундрага</t>
  </si>
  <si>
    <t>Могойн гол</t>
  </si>
  <si>
    <t>Монажнай</t>
  </si>
  <si>
    <t>Зүбгол</t>
  </si>
  <si>
    <t>ДиЗетэнд Ай</t>
  </si>
  <si>
    <t>Идэр Хайрхан</t>
  </si>
  <si>
    <t>Эрдэс Холдинг</t>
  </si>
  <si>
    <t>Монросцветмет</t>
  </si>
  <si>
    <t>Зоос Гоулд</t>
  </si>
  <si>
    <t>МАК</t>
  </si>
  <si>
    <t>Петрочайнэ</t>
  </si>
  <si>
    <t>Дацан Трейд</t>
  </si>
  <si>
    <t>Рич Могол</t>
  </si>
  <si>
    <t>Хаангарди</t>
  </si>
  <si>
    <t>Алтан Дорнод</t>
  </si>
  <si>
    <t>Өсөн</t>
  </si>
  <si>
    <t>Мираи</t>
  </si>
  <si>
    <t>Флюорид</t>
  </si>
  <si>
    <t>Ханшижир</t>
  </si>
  <si>
    <t>Гацуурт</t>
  </si>
  <si>
    <t>Баян Эрч</t>
  </si>
  <si>
    <t>Гуравт</t>
  </si>
  <si>
    <t>ШивээОвоо</t>
  </si>
  <si>
    <t>Эрдэнэт</t>
  </si>
  <si>
    <t>Хос Хас</t>
  </si>
  <si>
    <t>Адуунчулуун</t>
  </si>
  <si>
    <t>НИЙТ ТАТВАР</t>
  </si>
  <si>
    <t>НИЙТ ТӨЛБӨР</t>
  </si>
  <si>
    <t>НИЙТ ХУРААМЖ</t>
  </si>
  <si>
    <t>НИЙТ НООГДОЛ АШИГ</t>
  </si>
  <si>
    <t>НИЙТ БУСАД ТӨЛБӨР</t>
  </si>
  <si>
    <t>НИЙТ ДЭМЖЛЭГ</t>
  </si>
  <si>
    <t>НИЙТ АШИГ ОРЛОГЫН ГҮЙЛГЭЭ</t>
  </si>
  <si>
    <t>НИЙТ ДҮН</t>
  </si>
  <si>
    <t>Шим техноложи</t>
  </si>
  <si>
    <t>Компанийн нэр</t>
  </si>
  <si>
    <t>Монгол Алт Дархан</t>
  </si>
  <si>
    <t>Майн энд Филд Корса</t>
  </si>
  <si>
    <t>Чулуут Интернэйшнл</t>
  </si>
  <si>
    <t>Тэнүүн Байгаль</t>
  </si>
  <si>
    <t>Минерал Ресурс</t>
  </si>
  <si>
    <t>Монгол газар</t>
  </si>
  <si>
    <t>Эм жи Эйч</t>
  </si>
  <si>
    <t>Таван толгой</t>
  </si>
  <si>
    <t>Дундын суутгал</t>
  </si>
  <si>
    <t>Хар тарвагатай</t>
  </si>
  <si>
    <t>Дэс дугаар</t>
  </si>
  <si>
    <t>ОҮИТБС Маягт-1</t>
  </si>
  <si>
    <t>Олборлох үйлдвэрлэл эрхэлж байгаа компанийн /охин компани/</t>
  </si>
  <si>
    <t xml:space="preserve">  борлуулсан бүтээгдэхүүний тоо хэмжээ, улсын болон орон нутгийн</t>
  </si>
  <si>
    <t>төсөвт төлсөн албан татвар, төлбөрийн 2006 оны ТАЙЛАН</t>
  </si>
  <si>
    <t>/ мянгачилсан /</t>
  </si>
  <si>
    <r>
      <t>Уулс Ноён</t>
    </r>
    <r>
      <rPr>
        <sz val="11"/>
        <rFont val="Calibri"/>
        <family val="2"/>
      </rPr>
      <t xml:space="preserve">Баян Эрч Хос Хас Хар тарвагатай </t>
    </r>
  </si>
  <si>
    <r>
      <t>61</t>
    </r>
    <r>
      <rPr>
        <sz val="11"/>
        <rFont val="Calibri"/>
        <family val="2"/>
      </rPr>
      <t xml:space="preserve">62 63 64 </t>
    </r>
  </si>
  <si>
    <t xml:space="preserve">      </t>
  </si>
  <si>
    <r>
      <t>0</t>
    </r>
    <r>
      <rPr>
        <sz val="11"/>
        <rFont val="Calibri"/>
        <family val="2"/>
      </rPr>
      <t xml:space="preserve">0 2328,5 1266,6 </t>
    </r>
  </si>
  <si>
    <r>
      <t>0</t>
    </r>
    <r>
      <rPr>
        <sz val="11"/>
        <rFont val="Calibri"/>
        <family val="2"/>
      </rPr>
      <t xml:space="preserve">0 14384,7 21966 </t>
    </r>
  </si>
  <si>
    <r>
      <t>0</t>
    </r>
    <r>
      <rPr>
        <sz val="11"/>
        <rFont val="Calibri"/>
        <family val="2"/>
      </rPr>
      <t xml:space="preserve">0 0   </t>
    </r>
  </si>
  <si>
    <r>
      <t>0</t>
    </r>
    <r>
      <rPr>
        <sz val="11"/>
        <rFont val="Calibri"/>
        <family val="2"/>
      </rPr>
      <t xml:space="preserve">0 0 414,4 </t>
    </r>
  </si>
  <si>
    <r>
      <t>563</t>
    </r>
    <r>
      <rPr>
        <sz val="11"/>
        <rFont val="Calibri"/>
        <family val="2"/>
      </rPr>
      <t xml:space="preserve">426 784,3 399,1 </t>
    </r>
  </si>
  <si>
    <r>
      <t>0</t>
    </r>
    <r>
      <rPr>
        <sz val="11"/>
        <rFont val="Calibri"/>
        <family val="2"/>
      </rPr>
      <t xml:space="preserve">0 0 4987,4 </t>
    </r>
  </si>
  <si>
    <r>
      <t>0</t>
    </r>
    <r>
      <rPr>
        <sz val="11"/>
        <rFont val="Calibri"/>
        <family val="2"/>
      </rPr>
      <t xml:space="preserve">1429,9 3960 28 </t>
    </r>
  </si>
  <si>
    <r>
      <t>13219,6</t>
    </r>
    <r>
      <rPr>
        <sz val="11"/>
        <rFont val="Calibri"/>
        <family val="2"/>
      </rPr>
      <t xml:space="preserve">0 0 6858,7 </t>
    </r>
  </si>
  <si>
    <r>
      <t>10111,7</t>
    </r>
    <r>
      <rPr>
        <sz val="11"/>
        <rFont val="Calibri"/>
        <family val="2"/>
      </rPr>
      <t xml:space="preserve">10296,2 30147,7 21237,8 </t>
    </r>
  </si>
  <si>
    <r>
      <t>1630</t>
    </r>
    <r>
      <rPr>
        <sz val="11"/>
        <rFont val="Calibri"/>
        <family val="2"/>
      </rPr>
      <t xml:space="preserve">0 0   </t>
    </r>
  </si>
  <si>
    <r>
      <t>3584</t>
    </r>
    <r>
      <rPr>
        <sz val="11"/>
        <rFont val="Calibri"/>
        <family val="2"/>
      </rPr>
      <t xml:space="preserve">0 3200   </t>
    </r>
  </si>
  <si>
    <r>
      <t>3365,3</t>
    </r>
    <r>
      <rPr>
        <sz val="11"/>
        <rFont val="Calibri"/>
        <family val="2"/>
      </rPr>
      <t xml:space="preserve">0 0   </t>
    </r>
  </si>
  <si>
    <r>
      <t>300</t>
    </r>
    <r>
      <rPr>
        <sz val="11"/>
        <rFont val="Calibri"/>
        <family val="2"/>
      </rPr>
      <t xml:space="preserve">0 0   </t>
    </r>
  </si>
  <si>
    <r>
      <t>=SUM(BK66:BK70)</t>
    </r>
    <r>
      <rPr>
        <sz val="11"/>
        <rFont val="Calibri"/>
        <family val="2"/>
      </rPr>
      <t xml:space="preserve">=SUM(BL66:BL70) =SUM(BM66:BM70)   </t>
    </r>
  </si>
  <si>
    <r>
      <t>5600,1</t>
    </r>
    <r>
      <rPr>
        <sz val="11"/>
        <rFont val="Calibri"/>
        <family val="2"/>
      </rPr>
      <t xml:space="preserve">526,31 19241   </t>
    </r>
  </si>
  <si>
    <r>
      <t>1385</t>
    </r>
    <r>
      <rPr>
        <sz val="11"/>
        <rFont val="Calibri"/>
        <family val="2"/>
      </rPr>
      <t xml:space="preserve">0 0   </t>
    </r>
  </si>
  <si>
    <r>
      <t>8900,7</t>
    </r>
    <r>
      <rPr>
        <sz val="11"/>
        <rFont val="Calibri"/>
        <family val="2"/>
      </rPr>
      <t xml:space="preserve">0 0  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</si>
</sst>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(* #,##0.00_);_(* \(#,##0.00\);_(* &quot;-&quot;??_);_(@_)"/>
  </numFmts>
  <fonts count="11" x14ac:knownFonts="1">
    <font>
      <sz val="11"/>
      <name val="Arial"/>
    </font>
    <font>
      <sz val="11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5" xfId="0" applyNumberFormat="1" applyFont="1" applyBorder="1"/>
    <xf numFmtId="0" fontId="2" fillId="0" borderId="5" xfId="0" applyFont="1" applyBorder="1"/>
    <xf numFmtId="171" fontId="2" fillId="0" borderId="2" xfId="1" applyFont="1" applyBorder="1"/>
    <xf numFmtId="171" fontId="2" fillId="0" borderId="0" xfId="1" applyFont="1"/>
    <xf numFmtId="171" fontId="3" fillId="0" borderId="1" xfId="1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171" fontId="8" fillId="0" borderId="0" xfId="1" applyFont="1" applyFill="1" applyAlignment="1">
      <alignment vertical="center"/>
    </xf>
    <xf numFmtId="171" fontId="8" fillId="0" borderId="0" xfId="1" applyFont="1" applyFill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2" xfId="0" applyFont="1" applyBorder="1"/>
    <xf numFmtId="0" fontId="7" fillId="0" borderId="5" xfId="0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0" fontId="1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W92"/>
  <sheetViews>
    <sheetView tabSelected="1" workbookViewId="0">
      <pane xSplit="2" ySplit="13" topLeftCell="C14" activePane="bottomRight" state="frozen"/>
      <selection pane="topRight" activeCell="C1" sqref="C1"/>
      <selection pane="bottomLeft" activeCell="A7" sqref="A7"/>
      <selection pane="bottomRight" activeCell="A7" sqref="A7:B7"/>
    </sheetView>
  </sheetViews>
  <sheetFormatPr defaultRowHeight="14.25" x14ac:dyDescent="0.2"/>
  <cols>
    <col min="1" max="1" width="4.75" style="12" bestFit="1" customWidth="1"/>
    <col min="2" max="2" width="72.125" style="12" customWidth="1"/>
    <col min="3" max="24" width="10.625" style="12" customWidth="1"/>
    <col min="25" max="25" width="9" style="1"/>
    <col min="26" max="26" width="9" style="10"/>
    <col min="27" max="27" width="9.75" style="10" bestFit="1" customWidth="1"/>
    <col min="28" max="65" width="10.625" style="12" customWidth="1"/>
    <col min="66" max="66" width="9" style="10"/>
    <col min="67" max="16384" width="9" style="12"/>
  </cols>
  <sheetData>
    <row r="1" spans="1:179" ht="13.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</row>
    <row r="2" spans="1:179" s="13" customFormat="1" ht="15" x14ac:dyDescent="0.25">
      <c r="A2" s="24"/>
      <c r="B2" s="24"/>
      <c r="C2" s="25" t="s">
        <v>175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</row>
    <row r="3" spans="1:179" s="13" customFormat="1" ht="1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</row>
    <row r="4" spans="1:179" s="13" customFormat="1" ht="1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</row>
    <row r="5" spans="1:179" s="13" customFormat="1" ht="12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</row>
    <row r="6" spans="1:179" s="13" customFormat="1" ht="15" x14ac:dyDescent="0.25">
      <c r="A6" s="62" t="s">
        <v>176</v>
      </c>
      <c r="B6" s="62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</row>
    <row r="7" spans="1:179" s="13" customFormat="1" ht="15" x14ac:dyDescent="0.25">
      <c r="A7" s="62" t="s">
        <v>177</v>
      </c>
      <c r="B7" s="62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spans="1:179" s="13" customFormat="1" ht="15" x14ac:dyDescent="0.25">
      <c r="A8" s="62" t="s">
        <v>178</v>
      </c>
      <c r="B8" s="62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</row>
    <row r="9" spans="1:179" s="15" customFormat="1" ht="13.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</row>
    <row r="10" spans="1:179" s="15" customFormat="1" ht="15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</row>
    <row r="11" spans="1:179" s="15" customFormat="1" ht="15.75" thickBot="1" x14ac:dyDescent="0.25">
      <c r="A11" s="26"/>
      <c r="B11" s="26"/>
      <c r="C11" s="27" t="s">
        <v>179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</row>
    <row r="12" spans="1:179" s="18" customFormat="1" ht="22.5" customHeight="1" thickBot="1" x14ac:dyDescent="0.25">
      <c r="A12" s="28"/>
      <c r="B12" s="29" t="s">
        <v>163</v>
      </c>
      <c r="C12" s="30" t="s">
        <v>91</v>
      </c>
      <c r="D12" s="28" t="s">
        <v>93</v>
      </c>
      <c r="E12" s="30" t="s">
        <v>95</v>
      </c>
      <c r="F12" s="28" t="s">
        <v>98</v>
      </c>
      <c r="G12" s="30" t="s">
        <v>100</v>
      </c>
      <c r="H12" s="28" t="s">
        <v>101</v>
      </c>
      <c r="I12" s="30" t="s">
        <v>102</v>
      </c>
      <c r="J12" s="28" t="s">
        <v>105</v>
      </c>
      <c r="K12" s="30" t="s">
        <v>108</v>
      </c>
      <c r="L12" s="28" t="s">
        <v>111</v>
      </c>
      <c r="M12" s="30" t="s">
        <v>116</v>
      </c>
      <c r="N12" s="28" t="s">
        <v>134</v>
      </c>
      <c r="O12" s="30" t="s">
        <v>135</v>
      </c>
      <c r="P12" s="28" t="s">
        <v>137</v>
      </c>
      <c r="Q12" s="30" t="s">
        <v>138</v>
      </c>
      <c r="R12" s="28" t="s">
        <v>139</v>
      </c>
      <c r="S12" s="30" t="s">
        <v>142</v>
      </c>
      <c r="T12" s="28" t="s">
        <v>147</v>
      </c>
      <c r="U12" s="30" t="s">
        <v>150</v>
      </c>
      <c r="V12" s="28" t="s">
        <v>151</v>
      </c>
      <c r="W12" s="30" t="s">
        <v>153</v>
      </c>
      <c r="X12" s="28" t="s">
        <v>162</v>
      </c>
      <c r="Y12" s="31" t="s">
        <v>169</v>
      </c>
      <c r="Z12" s="31" t="s">
        <v>170</v>
      </c>
      <c r="AA12" s="31" t="s">
        <v>171</v>
      </c>
      <c r="AB12" s="29" t="s">
        <v>164</v>
      </c>
      <c r="AC12" s="30" t="s">
        <v>131</v>
      </c>
      <c r="AD12" s="28" t="s">
        <v>132</v>
      </c>
      <c r="AE12" s="30" t="s">
        <v>133</v>
      </c>
      <c r="AF12" s="28" t="s">
        <v>165</v>
      </c>
      <c r="AG12" s="30" t="s">
        <v>166</v>
      </c>
      <c r="AH12" s="28" t="s">
        <v>167</v>
      </c>
      <c r="AI12" s="30" t="s">
        <v>136</v>
      </c>
      <c r="AJ12" s="28" t="s">
        <v>140</v>
      </c>
      <c r="AK12" s="30" t="s">
        <v>141</v>
      </c>
      <c r="AL12" s="28" t="s">
        <v>109</v>
      </c>
      <c r="AM12" s="30" t="s">
        <v>110</v>
      </c>
      <c r="AN12" s="28" t="s">
        <v>112</v>
      </c>
      <c r="AO12" s="30" t="s">
        <v>113</v>
      </c>
      <c r="AP12" s="28" t="s">
        <v>114</v>
      </c>
      <c r="AQ12" s="30" t="s">
        <v>115</v>
      </c>
      <c r="AR12" s="28" t="s">
        <v>146</v>
      </c>
      <c r="AS12" s="30" t="s">
        <v>149</v>
      </c>
      <c r="AT12" s="28" t="s">
        <v>168</v>
      </c>
      <c r="AU12" s="32" t="s">
        <v>117</v>
      </c>
      <c r="AV12" s="33" t="s">
        <v>118</v>
      </c>
      <c r="AW12" s="32" t="s">
        <v>119</v>
      </c>
      <c r="AX12" s="33" t="s">
        <v>120</v>
      </c>
      <c r="AY12" s="32" t="s">
        <v>121</v>
      </c>
      <c r="AZ12" s="33" t="s">
        <v>122</v>
      </c>
      <c r="BA12" s="32" t="s">
        <v>123</v>
      </c>
      <c r="BB12" s="33" t="s">
        <v>124</v>
      </c>
      <c r="BC12" s="32" t="s">
        <v>125</v>
      </c>
      <c r="BD12" s="33" t="s">
        <v>126</v>
      </c>
      <c r="BE12" s="32" t="s">
        <v>127</v>
      </c>
      <c r="BF12" s="33" t="s">
        <v>128</v>
      </c>
      <c r="BG12" s="32" t="s">
        <v>129</v>
      </c>
      <c r="BH12" s="33" t="s">
        <v>130</v>
      </c>
      <c r="BI12" s="32" t="s">
        <v>143</v>
      </c>
      <c r="BJ12" s="33" t="s">
        <v>144</v>
      </c>
      <c r="BK12" s="34" t="s">
        <v>180</v>
      </c>
      <c r="BL12" s="16" t="s">
        <v>148</v>
      </c>
      <c r="BM12" s="17" t="s">
        <v>152</v>
      </c>
      <c r="BN12" s="11" t="s">
        <v>173</v>
      </c>
    </row>
    <row r="13" spans="1:179" s="19" customFormat="1" ht="15.75" customHeight="1" thickBot="1" x14ac:dyDescent="0.25">
      <c r="A13" s="35"/>
      <c r="B13" s="36" t="s">
        <v>174</v>
      </c>
      <c r="C13" s="37">
        <v>1</v>
      </c>
      <c r="D13" s="37">
        <v>2</v>
      </c>
      <c r="E13" s="37">
        <v>3</v>
      </c>
      <c r="F13" s="37">
        <v>4</v>
      </c>
      <c r="G13" s="37">
        <v>5</v>
      </c>
      <c r="H13" s="37">
        <v>6</v>
      </c>
      <c r="I13" s="37">
        <v>7</v>
      </c>
      <c r="J13" s="37">
        <v>8</v>
      </c>
      <c r="K13" s="37">
        <v>9</v>
      </c>
      <c r="L13" s="37">
        <v>10</v>
      </c>
      <c r="M13" s="37">
        <v>11</v>
      </c>
      <c r="N13" s="37">
        <v>12</v>
      </c>
      <c r="O13" s="37">
        <v>13</v>
      </c>
      <c r="P13" s="37">
        <v>14</v>
      </c>
      <c r="Q13" s="37">
        <v>15</v>
      </c>
      <c r="R13" s="37">
        <v>16</v>
      </c>
      <c r="S13" s="37">
        <v>17</v>
      </c>
      <c r="T13" s="37">
        <v>18</v>
      </c>
      <c r="U13" s="38">
        <v>19</v>
      </c>
      <c r="V13" s="37">
        <v>20</v>
      </c>
      <c r="W13" s="37">
        <v>21</v>
      </c>
      <c r="X13" s="39">
        <v>22</v>
      </c>
      <c r="Y13" s="40">
        <v>23</v>
      </c>
      <c r="Z13" s="40">
        <v>24</v>
      </c>
      <c r="AA13" s="40">
        <v>25</v>
      </c>
      <c r="AB13" s="37">
        <v>26</v>
      </c>
      <c r="AC13" s="37">
        <v>27</v>
      </c>
      <c r="AD13" s="37">
        <v>28</v>
      </c>
      <c r="AE13" s="37">
        <v>29</v>
      </c>
      <c r="AF13" s="37">
        <v>30</v>
      </c>
      <c r="AG13" s="37">
        <v>31</v>
      </c>
      <c r="AH13" s="37">
        <v>32</v>
      </c>
      <c r="AI13" s="37">
        <v>33</v>
      </c>
      <c r="AJ13" s="37">
        <v>34</v>
      </c>
      <c r="AK13" s="37">
        <v>35</v>
      </c>
      <c r="AL13" s="37">
        <v>36</v>
      </c>
      <c r="AM13" s="37">
        <v>37</v>
      </c>
      <c r="AN13" s="37">
        <v>38</v>
      </c>
      <c r="AO13" s="37">
        <v>39</v>
      </c>
      <c r="AP13" s="37">
        <v>40</v>
      </c>
      <c r="AQ13" s="37">
        <v>41</v>
      </c>
      <c r="AR13" s="37">
        <v>42</v>
      </c>
      <c r="AS13" s="37">
        <v>43</v>
      </c>
      <c r="AT13" s="37">
        <v>44</v>
      </c>
      <c r="AU13" s="40">
        <v>45</v>
      </c>
      <c r="AV13" s="40">
        <v>46</v>
      </c>
      <c r="AW13" s="40">
        <v>47</v>
      </c>
      <c r="AX13" s="40">
        <v>48</v>
      </c>
      <c r="AY13" s="40">
        <v>49</v>
      </c>
      <c r="AZ13" s="40">
        <v>50</v>
      </c>
      <c r="BA13" s="40">
        <v>51</v>
      </c>
      <c r="BB13" s="40">
        <v>52</v>
      </c>
      <c r="BC13" s="40">
        <v>53</v>
      </c>
      <c r="BD13" s="40">
        <v>54</v>
      </c>
      <c r="BE13" s="40">
        <v>55</v>
      </c>
      <c r="BF13" s="40">
        <v>56</v>
      </c>
      <c r="BG13" s="40">
        <v>57</v>
      </c>
      <c r="BH13" s="40">
        <v>58</v>
      </c>
      <c r="BI13" s="40">
        <v>59</v>
      </c>
      <c r="BJ13" s="40">
        <v>60</v>
      </c>
      <c r="BK13" s="41" t="s">
        <v>181</v>
      </c>
      <c r="BL13" s="5">
        <v>62</v>
      </c>
      <c r="BM13" s="5">
        <v>63</v>
      </c>
      <c r="BN13" s="5">
        <v>64</v>
      </c>
    </row>
    <row r="14" spans="1:179" s="4" customFormat="1" ht="18" customHeight="1" x14ac:dyDescent="0.25">
      <c r="A14" s="33" t="s">
        <v>39</v>
      </c>
      <c r="B14" s="42" t="s">
        <v>7</v>
      </c>
      <c r="C14" s="43"/>
      <c r="D14" s="24"/>
      <c r="E14" s="43"/>
      <c r="F14" s="24"/>
      <c r="G14" s="43"/>
      <c r="H14" s="24"/>
      <c r="I14" s="44"/>
      <c r="J14" s="43"/>
      <c r="K14" s="42"/>
      <c r="L14" s="43"/>
      <c r="M14" s="42"/>
      <c r="N14" s="43"/>
      <c r="O14" s="45"/>
      <c r="P14" s="24"/>
      <c r="Q14" s="43"/>
      <c r="R14" s="24"/>
      <c r="S14" s="43"/>
      <c r="T14" s="24"/>
      <c r="U14" s="43"/>
      <c r="V14" s="24"/>
      <c r="W14" s="43"/>
      <c r="X14" s="45"/>
      <c r="Y14" s="45"/>
      <c r="Z14" s="45"/>
      <c r="AA14" s="45"/>
      <c r="AB14" s="46"/>
      <c r="AC14" s="24"/>
      <c r="AD14" s="47"/>
      <c r="AE14" s="24"/>
      <c r="AF14" s="47"/>
      <c r="AG14" s="24"/>
      <c r="AH14" s="47"/>
      <c r="AI14" s="24"/>
      <c r="AJ14" s="47"/>
      <c r="AK14" s="24"/>
      <c r="AL14" s="47"/>
      <c r="AM14" s="24"/>
      <c r="AN14" s="47"/>
      <c r="AO14" s="24"/>
      <c r="AP14" s="47"/>
      <c r="AQ14" s="24"/>
      <c r="AR14" s="47"/>
      <c r="AS14" s="24"/>
      <c r="AT14" s="47"/>
      <c r="AU14" s="48"/>
      <c r="AV14" s="47"/>
      <c r="AW14" s="24"/>
      <c r="AX14" s="47"/>
      <c r="AY14" s="24"/>
      <c r="AZ14" s="47"/>
      <c r="BA14" s="24"/>
      <c r="BB14" s="47"/>
      <c r="BC14" s="24"/>
      <c r="BD14" s="47"/>
      <c r="BE14" s="24"/>
      <c r="BF14" s="47"/>
      <c r="BG14" s="24"/>
      <c r="BH14" s="47"/>
      <c r="BI14" s="24"/>
      <c r="BJ14" s="47"/>
      <c r="BK14" s="26" t="s">
        <v>182</v>
      </c>
      <c r="BL14" s="20"/>
      <c r="BM14" s="21"/>
      <c r="BN14" s="9"/>
    </row>
    <row r="15" spans="1:179" ht="10.5" customHeight="1" x14ac:dyDescent="0.25">
      <c r="A15" s="49"/>
      <c r="B15" s="24"/>
      <c r="C15" s="47"/>
      <c r="D15" s="24"/>
      <c r="E15" s="47"/>
      <c r="F15" s="24"/>
      <c r="G15" s="47"/>
      <c r="H15" s="24"/>
      <c r="I15" s="50"/>
      <c r="J15" s="47"/>
      <c r="K15" s="24"/>
      <c r="L15" s="47"/>
      <c r="M15" s="24"/>
      <c r="N15" s="47"/>
      <c r="O15" s="46"/>
      <c r="P15" s="24"/>
      <c r="Q15" s="47"/>
      <c r="R15" s="24"/>
      <c r="S15" s="47"/>
      <c r="T15" s="24"/>
      <c r="U15" s="47"/>
      <c r="V15" s="24"/>
      <c r="W15" s="47"/>
      <c r="X15" s="46"/>
      <c r="Y15" s="51"/>
      <c r="Z15" s="51"/>
      <c r="AA15" s="51"/>
      <c r="AB15" s="51"/>
      <c r="AC15" s="24"/>
      <c r="AD15" s="49"/>
      <c r="AE15" s="24"/>
      <c r="AF15" s="49"/>
      <c r="AG15" s="24"/>
      <c r="AH15" s="49"/>
      <c r="AI15" s="24"/>
      <c r="AJ15" s="49"/>
      <c r="AK15" s="24"/>
      <c r="AL15" s="49"/>
      <c r="AM15" s="24"/>
      <c r="AN15" s="49"/>
      <c r="AO15" s="24"/>
      <c r="AP15" s="49"/>
      <c r="AQ15" s="24"/>
      <c r="AR15" s="49"/>
      <c r="AS15" s="24"/>
      <c r="AT15" s="49"/>
      <c r="AU15" s="52"/>
      <c r="AV15" s="49"/>
      <c r="AW15" s="24"/>
      <c r="AX15" s="49"/>
      <c r="AY15" s="24"/>
      <c r="AZ15" s="49"/>
      <c r="BA15" s="24"/>
      <c r="BB15" s="49"/>
      <c r="BC15" s="24"/>
      <c r="BD15" s="49"/>
      <c r="BE15" s="24"/>
      <c r="BF15" s="49"/>
      <c r="BG15" s="24"/>
      <c r="BH15" s="47"/>
      <c r="BI15" s="24"/>
      <c r="BJ15" s="49" t="s">
        <v>145</v>
      </c>
      <c r="BK15" s="26" t="s">
        <v>182</v>
      </c>
      <c r="BL15" s="3"/>
      <c r="BM15" s="8"/>
      <c r="BN15" s="9"/>
    </row>
    <row r="16" spans="1:179" ht="15" x14ac:dyDescent="0.25">
      <c r="A16" s="53" t="s">
        <v>10</v>
      </c>
      <c r="B16" s="52" t="s">
        <v>6</v>
      </c>
      <c r="C16" s="49">
        <v>738</v>
      </c>
      <c r="D16" s="52">
        <v>255026.2</v>
      </c>
      <c r="E16" s="49"/>
      <c r="F16" s="24"/>
      <c r="G16" s="49">
        <v>0</v>
      </c>
      <c r="H16" s="52">
        <v>0</v>
      </c>
      <c r="I16" s="54">
        <v>1630000</v>
      </c>
      <c r="J16" s="49">
        <v>29981.8</v>
      </c>
      <c r="K16" s="52">
        <v>0</v>
      </c>
      <c r="L16" s="49">
        <v>5640</v>
      </c>
      <c r="M16" s="52">
        <v>0</v>
      </c>
      <c r="N16" s="49">
        <v>48000</v>
      </c>
      <c r="O16" s="51">
        <v>245000</v>
      </c>
      <c r="P16" s="52">
        <v>256448.9</v>
      </c>
      <c r="Q16" s="49">
        <v>0</v>
      </c>
      <c r="R16" s="52">
        <v>12074.3</v>
      </c>
      <c r="S16" s="49">
        <v>94219.4</v>
      </c>
      <c r="T16" s="52">
        <v>151074.4</v>
      </c>
      <c r="U16" s="49">
        <v>0</v>
      </c>
      <c r="V16" s="52">
        <v>127650956.59999999</v>
      </c>
      <c r="W16" s="49">
        <v>37827</v>
      </c>
      <c r="X16" s="51">
        <v>187584.7</v>
      </c>
      <c r="Y16" s="51"/>
      <c r="Z16" s="51"/>
      <c r="AA16" s="51">
        <v>1518267</v>
      </c>
      <c r="AB16" s="51">
        <v>0</v>
      </c>
      <c r="AC16" s="52">
        <v>0</v>
      </c>
      <c r="AD16" s="49"/>
      <c r="AE16" s="52">
        <v>74.5</v>
      </c>
      <c r="AF16" s="49">
        <v>0</v>
      </c>
      <c r="AG16" s="52">
        <v>0</v>
      </c>
      <c r="AH16" s="49">
        <v>1320.8</v>
      </c>
      <c r="AI16" s="52">
        <v>0</v>
      </c>
      <c r="AJ16" s="49">
        <v>0</v>
      </c>
      <c r="AK16" s="52">
        <v>3353.4</v>
      </c>
      <c r="AL16" s="49">
        <v>55373.2</v>
      </c>
      <c r="AM16" s="52">
        <v>0</v>
      </c>
      <c r="AN16" s="49">
        <v>37559.9</v>
      </c>
      <c r="AO16" s="52">
        <v>5461.2</v>
      </c>
      <c r="AP16" s="49">
        <v>19067.2</v>
      </c>
      <c r="AQ16" s="52">
        <v>1800.3</v>
      </c>
      <c r="AR16" s="49">
        <v>660.7</v>
      </c>
      <c r="AS16" s="52">
        <v>0</v>
      </c>
      <c r="AT16" s="49">
        <v>0</v>
      </c>
      <c r="AU16" s="52">
        <v>0</v>
      </c>
      <c r="AV16" s="49">
        <v>0</v>
      </c>
      <c r="AW16" s="24"/>
      <c r="AX16" s="49"/>
      <c r="AY16" s="52">
        <v>0</v>
      </c>
      <c r="AZ16" s="49">
        <v>0</v>
      </c>
      <c r="BA16" s="52">
        <v>0</v>
      </c>
      <c r="BB16" s="49">
        <v>34.200000000000003</v>
      </c>
      <c r="BC16" s="52">
        <v>2016.9</v>
      </c>
      <c r="BD16" s="49">
        <v>0</v>
      </c>
      <c r="BE16" s="52">
        <v>0</v>
      </c>
      <c r="BF16" s="49">
        <v>6.3</v>
      </c>
      <c r="BG16" s="52">
        <v>2753</v>
      </c>
      <c r="BH16" s="49">
        <v>0</v>
      </c>
      <c r="BI16" s="52">
        <v>658</v>
      </c>
      <c r="BJ16" s="49">
        <v>6107.6</v>
      </c>
      <c r="BK16" s="52" t="s">
        <v>183</v>
      </c>
      <c r="BL16" s="6">
        <v>0</v>
      </c>
      <c r="BM16" s="7">
        <v>2328.5</v>
      </c>
      <c r="BN16" s="9">
        <v>1266.5999999999999</v>
      </c>
    </row>
    <row r="17" spans="1:66" ht="15" x14ac:dyDescent="0.25">
      <c r="A17" s="53" t="s">
        <v>11</v>
      </c>
      <c r="B17" s="52" t="s">
        <v>92</v>
      </c>
      <c r="C17" s="49">
        <v>882475.5</v>
      </c>
      <c r="D17" s="52">
        <v>2059069</v>
      </c>
      <c r="E17" s="49"/>
      <c r="F17" s="24"/>
      <c r="G17" s="49">
        <v>983105.4</v>
      </c>
      <c r="H17" s="52">
        <v>4647936</v>
      </c>
      <c r="I17" s="54"/>
      <c r="J17" s="49">
        <v>0</v>
      </c>
      <c r="K17" s="52">
        <v>0</v>
      </c>
      <c r="L17" s="49">
        <v>0</v>
      </c>
      <c r="M17" s="52">
        <v>0</v>
      </c>
      <c r="N17" s="49">
        <v>0</v>
      </c>
      <c r="O17" s="51">
        <v>0</v>
      </c>
      <c r="P17" s="52">
        <v>0</v>
      </c>
      <c r="Q17" s="49">
        <v>0</v>
      </c>
      <c r="R17" s="52">
        <v>0</v>
      </c>
      <c r="S17" s="49">
        <v>271062.95</v>
      </c>
      <c r="T17" s="52">
        <v>0</v>
      </c>
      <c r="U17" s="49">
        <v>740052.4</v>
      </c>
      <c r="V17" s="52">
        <v>2283567.2999999998</v>
      </c>
      <c r="W17" s="49">
        <v>172400</v>
      </c>
      <c r="X17" s="51">
        <v>0</v>
      </c>
      <c r="Y17" s="51"/>
      <c r="Z17" s="51"/>
      <c r="AA17" s="51">
        <v>669000</v>
      </c>
      <c r="AB17" s="51">
        <v>0</v>
      </c>
      <c r="AC17" s="52">
        <v>0</v>
      </c>
      <c r="AD17" s="49"/>
      <c r="AE17" s="52">
        <v>2178</v>
      </c>
      <c r="AF17" s="49">
        <v>0</v>
      </c>
      <c r="AG17" s="24"/>
      <c r="AH17" s="49">
        <v>0</v>
      </c>
      <c r="AI17" s="52">
        <v>0</v>
      </c>
      <c r="AJ17" s="49">
        <v>16622.68</v>
      </c>
      <c r="AK17" s="52">
        <v>0</v>
      </c>
      <c r="AL17" s="49">
        <v>0</v>
      </c>
      <c r="AM17" s="52">
        <v>0</v>
      </c>
      <c r="AN17" s="49">
        <v>0</v>
      </c>
      <c r="AO17" s="52">
        <v>0</v>
      </c>
      <c r="AP17" s="49">
        <v>0</v>
      </c>
      <c r="AQ17" s="52">
        <v>0</v>
      </c>
      <c r="AR17" s="49">
        <v>0</v>
      </c>
      <c r="AS17" s="52">
        <v>0</v>
      </c>
      <c r="AT17" s="49">
        <v>0</v>
      </c>
      <c r="AU17" s="52">
        <v>0</v>
      </c>
      <c r="AV17" s="49">
        <v>0</v>
      </c>
      <c r="AW17" s="24"/>
      <c r="AX17" s="49"/>
      <c r="AY17" s="52">
        <v>0</v>
      </c>
      <c r="AZ17" s="49">
        <v>0</v>
      </c>
      <c r="BA17" s="24"/>
      <c r="BB17" s="49">
        <v>0</v>
      </c>
      <c r="BC17" s="52">
        <v>59675.8</v>
      </c>
      <c r="BD17" s="49">
        <v>1000</v>
      </c>
      <c r="BE17" s="52">
        <v>1135.2</v>
      </c>
      <c r="BF17" s="49">
        <v>0</v>
      </c>
      <c r="BG17" s="52">
        <v>29367.4</v>
      </c>
      <c r="BH17" s="49">
        <v>0</v>
      </c>
      <c r="BI17" s="52">
        <v>0</v>
      </c>
      <c r="BJ17" s="49">
        <v>0</v>
      </c>
      <c r="BK17" s="52" t="s">
        <v>184</v>
      </c>
      <c r="BL17" s="6">
        <v>0</v>
      </c>
      <c r="BM17" s="7">
        <v>14384.7</v>
      </c>
      <c r="BN17" s="9">
        <v>21966</v>
      </c>
    </row>
    <row r="18" spans="1:66" ht="15" x14ac:dyDescent="0.25">
      <c r="A18" s="53" t="s">
        <v>12</v>
      </c>
      <c r="B18" s="52" t="s">
        <v>0</v>
      </c>
      <c r="C18" s="49"/>
      <c r="D18" s="24"/>
      <c r="E18" s="49">
        <v>110008.45</v>
      </c>
      <c r="F18" s="52">
        <v>1176011</v>
      </c>
      <c r="G18" s="49">
        <v>93360.8</v>
      </c>
      <c r="H18" s="52">
        <v>9260</v>
      </c>
      <c r="I18" s="54">
        <v>315669</v>
      </c>
      <c r="J18" s="49">
        <v>28355.4</v>
      </c>
      <c r="K18" s="52">
        <v>13862.6</v>
      </c>
      <c r="L18" s="49">
        <v>0</v>
      </c>
      <c r="M18" s="52">
        <v>59831.3</v>
      </c>
      <c r="N18" s="49">
        <v>0</v>
      </c>
      <c r="O18" s="51">
        <v>885200</v>
      </c>
      <c r="P18" s="52">
        <v>62284.7</v>
      </c>
      <c r="Q18" s="49">
        <v>43571</v>
      </c>
      <c r="R18" s="52">
        <v>0</v>
      </c>
      <c r="S18" s="49">
        <v>1367877.63</v>
      </c>
      <c r="T18" s="52">
        <v>358570.8</v>
      </c>
      <c r="U18" s="49">
        <v>0</v>
      </c>
      <c r="V18" s="52">
        <v>4470715.3</v>
      </c>
      <c r="W18" s="49">
        <v>3479.3</v>
      </c>
      <c r="X18" s="51">
        <v>58114.9</v>
      </c>
      <c r="Y18" s="51"/>
      <c r="Z18" s="51"/>
      <c r="AA18" s="51"/>
      <c r="AB18" s="51"/>
      <c r="AC18" s="52">
        <v>0</v>
      </c>
      <c r="AD18" s="49"/>
      <c r="AE18" s="52">
        <v>0</v>
      </c>
      <c r="AF18" s="49">
        <v>0</v>
      </c>
      <c r="AG18" s="52">
        <v>0</v>
      </c>
      <c r="AH18" s="49">
        <v>0</v>
      </c>
      <c r="AI18" s="52">
        <v>0</v>
      </c>
      <c r="AJ18" s="49">
        <v>4523.8</v>
      </c>
      <c r="AK18" s="52">
        <v>0</v>
      </c>
      <c r="AL18" s="49">
        <v>0</v>
      </c>
      <c r="AM18" s="52">
        <v>0</v>
      </c>
      <c r="AN18" s="49">
        <v>0</v>
      </c>
      <c r="AO18" s="52">
        <v>0</v>
      </c>
      <c r="AP18" s="49">
        <v>0</v>
      </c>
      <c r="AQ18" s="52">
        <v>0</v>
      </c>
      <c r="AR18" s="49">
        <v>0</v>
      </c>
      <c r="AS18" s="52">
        <v>0</v>
      </c>
      <c r="AT18" s="49">
        <v>0</v>
      </c>
      <c r="AU18" s="52"/>
      <c r="AV18" s="49">
        <v>0</v>
      </c>
      <c r="AW18" s="24"/>
      <c r="AX18" s="49">
        <v>0</v>
      </c>
      <c r="AY18" s="52">
        <v>0</v>
      </c>
      <c r="AZ18" s="49">
        <v>0</v>
      </c>
      <c r="BA18" s="52">
        <v>0</v>
      </c>
      <c r="BB18" s="49">
        <v>0</v>
      </c>
      <c r="BC18" s="52">
        <v>0</v>
      </c>
      <c r="BD18" s="49">
        <v>0</v>
      </c>
      <c r="BE18" s="52">
        <v>0</v>
      </c>
      <c r="BF18" s="49">
        <v>11300</v>
      </c>
      <c r="BG18" s="52">
        <v>0</v>
      </c>
      <c r="BH18" s="49">
        <v>0</v>
      </c>
      <c r="BI18" s="52">
        <v>0</v>
      </c>
      <c r="BJ18" s="49">
        <v>0</v>
      </c>
      <c r="BK18" s="52" t="s">
        <v>185</v>
      </c>
      <c r="BL18" s="6">
        <v>0</v>
      </c>
      <c r="BM18" s="7">
        <v>0</v>
      </c>
      <c r="BN18" s="9"/>
    </row>
    <row r="19" spans="1:66" ht="15" x14ac:dyDescent="0.25">
      <c r="A19" s="53" t="s">
        <v>13</v>
      </c>
      <c r="B19" s="52" t="s">
        <v>1</v>
      </c>
      <c r="C19" s="49"/>
      <c r="D19" s="24"/>
      <c r="E19" s="49"/>
      <c r="F19" s="24"/>
      <c r="G19" s="49">
        <v>0</v>
      </c>
      <c r="H19" s="52">
        <v>0</v>
      </c>
      <c r="I19" s="54">
        <v>1911247.1</v>
      </c>
      <c r="J19" s="49">
        <v>327274.5</v>
      </c>
      <c r="K19" s="52">
        <v>0</v>
      </c>
      <c r="L19" s="49">
        <v>170109.8</v>
      </c>
      <c r="M19" s="52">
        <v>0</v>
      </c>
      <c r="N19" s="49">
        <v>0</v>
      </c>
      <c r="O19" s="51">
        <v>245500</v>
      </c>
      <c r="P19" s="52">
        <v>139470.39999999999</v>
      </c>
      <c r="Q19" s="49">
        <v>0</v>
      </c>
      <c r="R19" s="52">
        <v>228308.7</v>
      </c>
      <c r="S19" s="49">
        <v>611927.04000000004</v>
      </c>
      <c r="T19" s="52">
        <v>0</v>
      </c>
      <c r="U19" s="49">
        <v>0</v>
      </c>
      <c r="V19" s="52">
        <v>172601264.69999999</v>
      </c>
      <c r="W19" s="49">
        <v>0</v>
      </c>
      <c r="X19" s="51">
        <v>0</v>
      </c>
      <c r="Y19" s="51"/>
      <c r="Z19" s="51"/>
      <c r="AA19" s="51"/>
      <c r="AB19" s="51"/>
      <c r="AC19" s="52">
        <v>0</v>
      </c>
      <c r="AD19" s="49">
        <v>1995.2</v>
      </c>
      <c r="AE19" s="24"/>
      <c r="AF19" s="49">
        <v>0</v>
      </c>
      <c r="AG19" s="52">
        <v>0</v>
      </c>
      <c r="AH19" s="49">
        <v>0</v>
      </c>
      <c r="AI19" s="52">
        <v>4560</v>
      </c>
      <c r="AJ19" s="49">
        <v>0</v>
      </c>
      <c r="AK19" s="52">
        <v>6200</v>
      </c>
      <c r="AL19" s="49">
        <v>66582.100000000006</v>
      </c>
      <c r="AM19" s="52">
        <v>70723.899999999994</v>
      </c>
      <c r="AN19" s="49">
        <v>6488.1</v>
      </c>
      <c r="AO19" s="52">
        <v>53358.3</v>
      </c>
      <c r="AP19" s="49">
        <v>12569.5</v>
      </c>
      <c r="AQ19" s="52">
        <v>31232.9</v>
      </c>
      <c r="AR19" s="49">
        <v>80925.3</v>
      </c>
      <c r="AS19" s="52">
        <v>6124</v>
      </c>
      <c r="AT19" s="49">
        <v>47635.5</v>
      </c>
      <c r="AU19" s="52"/>
      <c r="AV19" s="49">
        <v>4300</v>
      </c>
      <c r="AW19" s="52">
        <v>25933.5</v>
      </c>
      <c r="AX19" s="49"/>
      <c r="AY19" s="52">
        <v>24200.5</v>
      </c>
      <c r="AZ19" s="49">
        <v>0</v>
      </c>
      <c r="BA19" s="52">
        <v>2819.1</v>
      </c>
      <c r="BB19" s="49">
        <v>6049.2</v>
      </c>
      <c r="BC19" s="52">
        <v>7373.3</v>
      </c>
      <c r="BD19" s="49">
        <v>0</v>
      </c>
      <c r="BE19" s="52">
        <v>0</v>
      </c>
      <c r="BF19" s="49">
        <v>0</v>
      </c>
      <c r="BG19" s="52">
        <v>0</v>
      </c>
      <c r="BH19" s="49">
        <v>0</v>
      </c>
      <c r="BI19" s="52">
        <v>0</v>
      </c>
      <c r="BJ19" s="49">
        <v>0</v>
      </c>
      <c r="BK19" s="52" t="s">
        <v>185</v>
      </c>
      <c r="BL19" s="6">
        <v>0</v>
      </c>
      <c r="BM19" s="7">
        <v>0</v>
      </c>
      <c r="BN19" s="9"/>
    </row>
    <row r="20" spans="1:66" ht="15" x14ac:dyDescent="0.25">
      <c r="A20" s="53" t="s">
        <v>14</v>
      </c>
      <c r="B20" s="52" t="s">
        <v>2</v>
      </c>
      <c r="C20" s="49">
        <v>8518</v>
      </c>
      <c r="D20" s="52">
        <v>51600</v>
      </c>
      <c r="E20" s="49">
        <v>4704.8999999999996</v>
      </c>
      <c r="F20" s="52">
        <v>19736</v>
      </c>
      <c r="G20" s="49">
        <v>144565.20000000001</v>
      </c>
      <c r="H20" s="52">
        <v>146012</v>
      </c>
      <c r="I20" s="54">
        <v>10219</v>
      </c>
      <c r="J20" s="49">
        <v>372.7</v>
      </c>
      <c r="K20" s="52">
        <v>0</v>
      </c>
      <c r="L20" s="49">
        <v>0</v>
      </c>
      <c r="M20" s="52">
        <v>0</v>
      </c>
      <c r="N20" s="49">
        <v>0</v>
      </c>
      <c r="O20" s="51">
        <v>0</v>
      </c>
      <c r="P20" s="52">
        <v>9100</v>
      </c>
      <c r="Q20" s="49">
        <v>4011.1</v>
      </c>
      <c r="R20" s="52">
        <v>1383.6</v>
      </c>
      <c r="S20" s="49">
        <v>9840.2999999999993</v>
      </c>
      <c r="T20" s="52">
        <v>2205.1</v>
      </c>
      <c r="U20" s="49">
        <v>57282.8</v>
      </c>
      <c r="V20" s="52">
        <v>1203800</v>
      </c>
      <c r="W20" s="49">
        <v>2412</v>
      </c>
      <c r="X20" s="51">
        <v>3150.1</v>
      </c>
      <c r="Y20" s="51"/>
      <c r="Z20" s="51"/>
      <c r="AA20" s="51">
        <v>670.4</v>
      </c>
      <c r="AB20" s="51">
        <v>3127.5</v>
      </c>
      <c r="AC20" s="52">
        <v>0</v>
      </c>
      <c r="AD20" s="49"/>
      <c r="AE20" s="52">
        <v>0</v>
      </c>
      <c r="AF20" s="49">
        <v>0</v>
      </c>
      <c r="AG20" s="52">
        <v>0</v>
      </c>
      <c r="AH20" s="49">
        <v>0</v>
      </c>
      <c r="AI20" s="52">
        <v>120</v>
      </c>
      <c r="AJ20" s="49">
        <v>866.82</v>
      </c>
      <c r="AK20" s="52">
        <v>736</v>
      </c>
      <c r="AL20" s="49">
        <v>0</v>
      </c>
      <c r="AM20" s="52">
        <v>0</v>
      </c>
      <c r="AN20" s="49">
        <v>296</v>
      </c>
      <c r="AO20" s="52">
        <v>395.4</v>
      </c>
      <c r="AP20" s="49">
        <v>0</v>
      </c>
      <c r="AQ20" s="52">
        <v>876</v>
      </c>
      <c r="AR20" s="49">
        <v>0</v>
      </c>
      <c r="AS20" s="52">
        <v>0</v>
      </c>
      <c r="AT20" s="49">
        <v>0</v>
      </c>
      <c r="AU20" s="52">
        <v>0</v>
      </c>
      <c r="AV20" s="49">
        <v>0</v>
      </c>
      <c r="AW20" s="24"/>
      <c r="AX20" s="49">
        <v>3100</v>
      </c>
      <c r="AY20" s="52">
        <v>54</v>
      </c>
      <c r="AZ20" s="49">
        <v>0</v>
      </c>
      <c r="BA20" s="52">
        <v>0</v>
      </c>
      <c r="BB20" s="49">
        <v>0</v>
      </c>
      <c r="BC20" s="52">
        <v>12967.9</v>
      </c>
      <c r="BD20" s="49">
        <v>0</v>
      </c>
      <c r="BE20" s="52">
        <v>420</v>
      </c>
      <c r="BF20" s="49">
        <v>0</v>
      </c>
      <c r="BG20" s="52">
        <v>1664</v>
      </c>
      <c r="BH20" s="49">
        <v>0</v>
      </c>
      <c r="BI20" s="52">
        <v>2840</v>
      </c>
      <c r="BJ20" s="49">
        <v>0</v>
      </c>
      <c r="BK20" s="52" t="s">
        <v>186</v>
      </c>
      <c r="BL20" s="6">
        <v>0</v>
      </c>
      <c r="BM20" s="7">
        <v>0</v>
      </c>
      <c r="BN20" s="9">
        <v>414.4</v>
      </c>
    </row>
    <row r="21" spans="1:66" ht="15" x14ac:dyDescent="0.25">
      <c r="A21" s="53" t="s">
        <v>15</v>
      </c>
      <c r="B21" s="52" t="s">
        <v>3</v>
      </c>
      <c r="C21" s="49"/>
      <c r="D21" s="24"/>
      <c r="E21" s="49"/>
      <c r="F21" s="24"/>
      <c r="G21" s="49">
        <v>0</v>
      </c>
      <c r="H21" s="52">
        <v>0</v>
      </c>
      <c r="I21" s="54">
        <v>0</v>
      </c>
      <c r="J21" s="49">
        <v>0</v>
      </c>
      <c r="K21" s="52">
        <v>0</v>
      </c>
      <c r="L21" s="49">
        <v>0</v>
      </c>
      <c r="M21" s="52">
        <v>0</v>
      </c>
      <c r="N21" s="49">
        <v>0</v>
      </c>
      <c r="O21" s="51">
        <v>0</v>
      </c>
      <c r="P21" s="52">
        <v>0</v>
      </c>
      <c r="Q21" s="49">
        <v>0</v>
      </c>
      <c r="R21" s="52">
        <v>0</v>
      </c>
      <c r="S21" s="49">
        <v>0</v>
      </c>
      <c r="T21" s="52">
        <v>0</v>
      </c>
      <c r="U21" s="49">
        <v>0</v>
      </c>
      <c r="V21" s="52">
        <v>0</v>
      </c>
      <c r="W21" s="49">
        <v>0</v>
      </c>
      <c r="X21" s="51">
        <v>0</v>
      </c>
      <c r="Y21" s="51"/>
      <c r="Z21" s="51"/>
      <c r="AA21" s="51"/>
      <c r="AB21" s="51"/>
      <c r="AC21" s="52">
        <v>0</v>
      </c>
      <c r="AD21" s="49"/>
      <c r="AE21" s="24"/>
      <c r="AF21" s="49">
        <v>0</v>
      </c>
      <c r="AG21" s="52">
        <v>0</v>
      </c>
      <c r="AH21" s="49">
        <v>0</v>
      </c>
      <c r="AI21" s="52">
        <v>0</v>
      </c>
      <c r="AJ21" s="49">
        <v>0</v>
      </c>
      <c r="AK21" s="52">
        <v>0</v>
      </c>
      <c r="AL21" s="49">
        <v>0</v>
      </c>
      <c r="AM21" s="52">
        <v>0</v>
      </c>
      <c r="AN21" s="49">
        <v>0</v>
      </c>
      <c r="AO21" s="52">
        <v>0</v>
      </c>
      <c r="AP21" s="49">
        <v>0</v>
      </c>
      <c r="AQ21" s="52">
        <v>0</v>
      </c>
      <c r="AR21" s="49">
        <v>0</v>
      </c>
      <c r="AS21" s="52">
        <v>0</v>
      </c>
      <c r="AT21" s="49">
        <v>0</v>
      </c>
      <c r="AU21" s="52"/>
      <c r="AV21" s="49">
        <v>0</v>
      </c>
      <c r="AW21" s="24"/>
      <c r="AX21" s="49"/>
      <c r="AY21" s="52">
        <v>0</v>
      </c>
      <c r="AZ21" s="49">
        <v>0</v>
      </c>
      <c r="BA21" s="52">
        <v>0</v>
      </c>
      <c r="BB21" s="49">
        <v>0</v>
      </c>
      <c r="BC21" s="52">
        <v>0</v>
      </c>
      <c r="BD21" s="49">
        <v>0</v>
      </c>
      <c r="BE21" s="52">
        <v>0</v>
      </c>
      <c r="BF21" s="49">
        <v>0</v>
      </c>
      <c r="BG21" s="52">
        <v>0</v>
      </c>
      <c r="BH21" s="49">
        <v>0</v>
      </c>
      <c r="BI21" s="52">
        <v>0</v>
      </c>
      <c r="BJ21" s="49">
        <v>0</v>
      </c>
      <c r="BK21" s="52" t="s">
        <v>185</v>
      </c>
      <c r="BL21" s="6">
        <v>0</v>
      </c>
      <c r="BM21" s="7">
        <v>0</v>
      </c>
      <c r="BN21" s="9"/>
    </row>
    <row r="22" spans="1:66" ht="15" x14ac:dyDescent="0.25">
      <c r="A22" s="53" t="s">
        <v>16</v>
      </c>
      <c r="B22" s="52" t="s">
        <v>4</v>
      </c>
      <c r="C22" s="49"/>
      <c r="D22" s="24"/>
      <c r="E22" s="49"/>
      <c r="F22" s="24"/>
      <c r="G22" s="49">
        <v>0</v>
      </c>
      <c r="H22" s="52">
        <v>0</v>
      </c>
      <c r="I22" s="54">
        <v>0</v>
      </c>
      <c r="J22" s="49">
        <v>0</v>
      </c>
      <c r="K22" s="52">
        <v>601258.69999999995</v>
      </c>
      <c r="L22" s="49">
        <v>0</v>
      </c>
      <c r="M22" s="52">
        <v>0</v>
      </c>
      <c r="N22" s="49">
        <v>0</v>
      </c>
      <c r="O22" s="51">
        <v>0</v>
      </c>
      <c r="P22" s="52">
        <v>0</v>
      </c>
      <c r="Q22" s="49">
        <v>9323.15</v>
      </c>
      <c r="R22" s="52">
        <v>0</v>
      </c>
      <c r="S22" s="49">
        <v>0</v>
      </c>
      <c r="T22" s="52">
        <v>0</v>
      </c>
      <c r="U22" s="49">
        <v>0</v>
      </c>
      <c r="V22" s="52">
        <v>1074757.3999999999</v>
      </c>
      <c r="W22" s="49">
        <v>0</v>
      </c>
      <c r="X22" s="51">
        <v>0</v>
      </c>
      <c r="Y22" s="51"/>
      <c r="Z22" s="51"/>
      <c r="AA22" s="51"/>
      <c r="AB22" s="51"/>
      <c r="AC22" s="52">
        <v>0</v>
      </c>
      <c r="AD22" s="49"/>
      <c r="AE22" s="24"/>
      <c r="AF22" s="49">
        <v>0</v>
      </c>
      <c r="AG22" s="52">
        <v>0</v>
      </c>
      <c r="AH22" s="49">
        <v>0</v>
      </c>
      <c r="AI22" s="52">
        <v>0</v>
      </c>
      <c r="AJ22" s="49">
        <v>0</v>
      </c>
      <c r="AK22" s="52">
        <v>0</v>
      </c>
      <c r="AL22" s="49">
        <v>0</v>
      </c>
      <c r="AM22" s="52">
        <v>0</v>
      </c>
      <c r="AN22" s="49">
        <v>0</v>
      </c>
      <c r="AO22" s="52">
        <v>0</v>
      </c>
      <c r="AP22" s="49">
        <v>0</v>
      </c>
      <c r="AQ22" s="52">
        <v>0</v>
      </c>
      <c r="AR22" s="49">
        <v>0</v>
      </c>
      <c r="AS22" s="52">
        <v>0</v>
      </c>
      <c r="AT22" s="49">
        <v>0</v>
      </c>
      <c r="AU22" s="52"/>
      <c r="AV22" s="49">
        <v>0</v>
      </c>
      <c r="AW22" s="24"/>
      <c r="AX22" s="49"/>
      <c r="AY22" s="52">
        <v>0</v>
      </c>
      <c r="AZ22" s="49">
        <v>0</v>
      </c>
      <c r="BA22" s="52">
        <v>0</v>
      </c>
      <c r="BB22" s="49">
        <v>0</v>
      </c>
      <c r="BC22" s="52">
        <v>0</v>
      </c>
      <c r="BD22" s="49">
        <v>0</v>
      </c>
      <c r="BE22" s="52">
        <v>0</v>
      </c>
      <c r="BF22" s="49">
        <v>0</v>
      </c>
      <c r="BG22" s="52">
        <v>0</v>
      </c>
      <c r="BH22" s="49">
        <v>0</v>
      </c>
      <c r="BI22" s="52">
        <v>0</v>
      </c>
      <c r="BJ22" s="49">
        <v>0</v>
      </c>
      <c r="BK22" s="52" t="s">
        <v>185</v>
      </c>
      <c r="BL22" s="6">
        <v>0</v>
      </c>
      <c r="BM22" s="7">
        <v>0</v>
      </c>
      <c r="BN22" s="9"/>
    </row>
    <row r="23" spans="1:66" ht="15" x14ac:dyDescent="0.2">
      <c r="A23" s="53" t="s">
        <v>17</v>
      </c>
      <c r="B23" s="52" t="s">
        <v>5</v>
      </c>
      <c r="C23" s="49">
        <v>1617.2</v>
      </c>
      <c r="D23" s="52">
        <v>5631.9</v>
      </c>
      <c r="E23" s="49">
        <v>644.29999999999995</v>
      </c>
      <c r="F23" s="52">
        <v>10296</v>
      </c>
      <c r="G23" s="49">
        <v>870.5</v>
      </c>
      <c r="H23" s="52">
        <v>0</v>
      </c>
      <c r="I23" s="54">
        <v>1720</v>
      </c>
      <c r="J23" s="49">
        <v>444.9</v>
      </c>
      <c r="K23" s="52">
        <v>1739.9</v>
      </c>
      <c r="L23" s="49">
        <v>260</v>
      </c>
      <c r="M23" s="52">
        <v>83.3</v>
      </c>
      <c r="N23" s="49">
        <v>1377.7</v>
      </c>
      <c r="O23" s="51">
        <v>850300</v>
      </c>
      <c r="P23" s="52">
        <v>4585</v>
      </c>
      <c r="Q23" s="49">
        <v>1496.48</v>
      </c>
      <c r="R23" s="52">
        <v>1839</v>
      </c>
      <c r="S23" s="49">
        <v>17512.3</v>
      </c>
      <c r="T23" s="52">
        <v>11475</v>
      </c>
      <c r="U23" s="49">
        <v>882.5</v>
      </c>
      <c r="V23" s="52">
        <v>20248.8</v>
      </c>
      <c r="W23" s="49">
        <v>1820</v>
      </c>
      <c r="X23" s="51">
        <v>182</v>
      </c>
      <c r="Y23" s="51"/>
      <c r="Z23" s="51"/>
      <c r="AA23" s="51">
        <v>1424.9</v>
      </c>
      <c r="AB23" s="51">
        <v>0</v>
      </c>
      <c r="AC23" s="52">
        <v>449.01</v>
      </c>
      <c r="AD23" s="49">
        <v>403.2</v>
      </c>
      <c r="AE23" s="52">
        <v>0</v>
      </c>
      <c r="AF23" s="49">
        <v>304.89999999999998</v>
      </c>
      <c r="AG23" s="52">
        <v>0</v>
      </c>
      <c r="AH23" s="49">
        <v>94</v>
      </c>
      <c r="AI23" s="52">
        <v>0</v>
      </c>
      <c r="AJ23" s="49">
        <v>1146.4000000000001</v>
      </c>
      <c r="AK23" s="52">
        <v>897</v>
      </c>
      <c r="AL23" s="49">
        <v>0</v>
      </c>
      <c r="AM23" s="52">
        <v>982.8</v>
      </c>
      <c r="AN23" s="49">
        <v>1150.3</v>
      </c>
      <c r="AO23" s="52">
        <v>917</v>
      </c>
      <c r="AP23" s="49">
        <v>307.2</v>
      </c>
      <c r="AQ23" s="52">
        <v>0</v>
      </c>
      <c r="AR23" s="49">
        <v>390</v>
      </c>
      <c r="AS23" s="52">
        <v>737.2</v>
      </c>
      <c r="AT23" s="49">
        <v>0</v>
      </c>
      <c r="AU23" s="52">
        <v>500</v>
      </c>
      <c r="AV23" s="49">
        <v>70</v>
      </c>
      <c r="AW23" s="52">
        <v>562.6</v>
      </c>
      <c r="AX23" s="49">
        <v>270</v>
      </c>
      <c r="AY23" s="52">
        <v>711</v>
      </c>
      <c r="AZ23" s="49">
        <v>0</v>
      </c>
      <c r="BA23" s="52">
        <v>0</v>
      </c>
      <c r="BB23" s="49">
        <v>55</v>
      </c>
      <c r="BC23" s="52">
        <v>1394.2</v>
      </c>
      <c r="BD23" s="49">
        <v>0</v>
      </c>
      <c r="BE23" s="52">
        <v>123.75</v>
      </c>
      <c r="BF23" s="49">
        <v>0</v>
      </c>
      <c r="BG23" s="52">
        <v>691</v>
      </c>
      <c r="BH23" s="49">
        <v>0</v>
      </c>
      <c r="BI23" s="52">
        <v>150</v>
      </c>
      <c r="BJ23" s="49">
        <v>392.78</v>
      </c>
      <c r="BK23" s="52" t="s">
        <v>187</v>
      </c>
      <c r="BL23" s="6">
        <v>426</v>
      </c>
      <c r="BM23" s="7">
        <v>784.3</v>
      </c>
      <c r="BN23" s="9">
        <v>399.1</v>
      </c>
    </row>
    <row r="24" spans="1:66" ht="15" x14ac:dyDescent="0.25">
      <c r="A24" s="53" t="s">
        <v>18</v>
      </c>
      <c r="B24" s="52" t="s">
        <v>99</v>
      </c>
      <c r="C24" s="49"/>
      <c r="D24" s="24"/>
      <c r="E24" s="49"/>
      <c r="F24" s="52">
        <v>4707988.3</v>
      </c>
      <c r="G24" s="49"/>
      <c r="H24" s="52">
        <v>5842257</v>
      </c>
      <c r="I24" s="54">
        <v>262607</v>
      </c>
      <c r="J24" s="49">
        <v>0</v>
      </c>
      <c r="K24" s="24"/>
      <c r="L24" s="49"/>
      <c r="M24" s="24"/>
      <c r="N24" s="49">
        <v>21800</v>
      </c>
      <c r="O24" s="51">
        <v>425100</v>
      </c>
      <c r="P24" s="52">
        <v>0</v>
      </c>
      <c r="Q24" s="49">
        <v>65156.46</v>
      </c>
      <c r="R24" s="52">
        <v>0</v>
      </c>
      <c r="S24" s="49">
        <v>4146445.6</v>
      </c>
      <c r="T24" s="52">
        <v>0</v>
      </c>
      <c r="U24" s="49">
        <v>0</v>
      </c>
      <c r="V24" s="52">
        <v>0</v>
      </c>
      <c r="W24" s="49">
        <v>0</v>
      </c>
      <c r="X24" s="51">
        <v>31558.3</v>
      </c>
      <c r="Y24" s="51">
        <v>123850.7</v>
      </c>
      <c r="Z24" s="51">
        <v>1620.4</v>
      </c>
      <c r="AA24" s="51">
        <v>32600</v>
      </c>
      <c r="AB24" s="51"/>
      <c r="AC24" s="24"/>
      <c r="AD24" s="49"/>
      <c r="AE24" s="52">
        <v>0</v>
      </c>
      <c r="AF24" s="49">
        <v>6826.7</v>
      </c>
      <c r="AG24" s="52">
        <v>0</v>
      </c>
      <c r="AH24" s="49">
        <v>0</v>
      </c>
      <c r="AI24" s="52">
        <v>0</v>
      </c>
      <c r="AJ24" s="49">
        <v>0</v>
      </c>
      <c r="AK24" s="52">
        <v>0</v>
      </c>
      <c r="AL24" s="49">
        <v>1579</v>
      </c>
      <c r="AM24" s="52">
        <v>0</v>
      </c>
      <c r="AN24" s="49">
        <v>10564.3</v>
      </c>
      <c r="AO24" s="24"/>
      <c r="AP24" s="49"/>
      <c r="AQ24" s="24"/>
      <c r="AR24" s="49">
        <v>0</v>
      </c>
      <c r="AS24" s="52">
        <v>0</v>
      </c>
      <c r="AT24" s="49">
        <v>0</v>
      </c>
      <c r="AU24" s="52"/>
      <c r="AV24" s="49"/>
      <c r="AW24" s="24"/>
      <c r="AX24" s="49">
        <v>0</v>
      </c>
      <c r="AY24" s="24"/>
      <c r="AZ24" s="49">
        <v>0</v>
      </c>
      <c r="BA24" s="52">
        <v>0</v>
      </c>
      <c r="BB24" s="49">
        <v>0</v>
      </c>
      <c r="BC24" s="52">
        <v>2292.1999999999998</v>
      </c>
      <c r="BD24" s="49">
        <v>514.70000000000005</v>
      </c>
      <c r="BE24" s="52">
        <v>0</v>
      </c>
      <c r="BF24" s="49">
        <v>0</v>
      </c>
      <c r="BG24" s="52">
        <v>0</v>
      </c>
      <c r="BH24" s="49">
        <v>0</v>
      </c>
      <c r="BI24" s="52">
        <v>0</v>
      </c>
      <c r="BJ24" s="49">
        <v>347.27</v>
      </c>
      <c r="BK24" s="52" t="s">
        <v>185</v>
      </c>
      <c r="BL24" s="6">
        <v>0</v>
      </c>
      <c r="BM24" s="7">
        <v>0</v>
      </c>
      <c r="BN24" s="9"/>
    </row>
    <row r="25" spans="1:66" ht="15" x14ac:dyDescent="0.25">
      <c r="A25" s="53" t="s">
        <v>19</v>
      </c>
      <c r="B25" s="52" t="s">
        <v>103</v>
      </c>
      <c r="C25" s="49"/>
      <c r="D25" s="24"/>
      <c r="E25" s="49"/>
      <c r="F25" s="24"/>
      <c r="G25" s="49"/>
      <c r="H25" s="24"/>
      <c r="I25" s="54">
        <v>209380</v>
      </c>
      <c r="J25" s="49">
        <v>0</v>
      </c>
      <c r="K25" s="24"/>
      <c r="L25" s="49"/>
      <c r="M25" s="24"/>
      <c r="N25" s="49">
        <v>55583</v>
      </c>
      <c r="O25" s="51"/>
      <c r="P25" s="52">
        <v>0</v>
      </c>
      <c r="Q25" s="49">
        <v>0</v>
      </c>
      <c r="R25" s="52">
        <v>0</v>
      </c>
      <c r="S25" s="49">
        <v>772422.94</v>
      </c>
      <c r="T25" s="52">
        <v>0</v>
      </c>
      <c r="U25" s="49">
        <v>0</v>
      </c>
      <c r="V25" s="52">
        <v>0</v>
      </c>
      <c r="W25" s="49">
        <v>0</v>
      </c>
      <c r="X25" s="51">
        <v>62817.9</v>
      </c>
      <c r="Y25" s="51"/>
      <c r="Z25" s="51"/>
      <c r="AA25" s="51"/>
      <c r="AB25" s="51">
        <v>0</v>
      </c>
      <c r="AC25" s="24"/>
      <c r="AD25" s="49"/>
      <c r="AE25" s="24"/>
      <c r="AF25" s="49"/>
      <c r="AG25" s="52">
        <v>0</v>
      </c>
      <c r="AH25" s="49"/>
      <c r="AI25" s="52">
        <v>0</v>
      </c>
      <c r="AJ25" s="49">
        <v>0</v>
      </c>
      <c r="AK25" s="52">
        <v>0</v>
      </c>
      <c r="AL25" s="49">
        <v>6243.6</v>
      </c>
      <c r="AM25" s="52">
        <v>0</v>
      </c>
      <c r="AN25" s="49"/>
      <c r="AO25" s="24"/>
      <c r="AP25" s="49">
        <v>10544.8</v>
      </c>
      <c r="AQ25" s="24"/>
      <c r="AR25" s="49">
        <v>0</v>
      </c>
      <c r="AS25" s="52">
        <v>0</v>
      </c>
      <c r="AT25" s="49">
        <v>0</v>
      </c>
      <c r="AU25" s="52">
        <v>9800</v>
      </c>
      <c r="AV25" s="49"/>
      <c r="AW25" s="24"/>
      <c r="AX25" s="49"/>
      <c r="AY25" s="24"/>
      <c r="AZ25" s="49"/>
      <c r="BA25" s="52">
        <v>0</v>
      </c>
      <c r="BB25" s="49"/>
      <c r="BC25" s="24"/>
      <c r="BD25" s="49">
        <v>1726</v>
      </c>
      <c r="BE25" s="24"/>
      <c r="BF25" s="49"/>
      <c r="BG25" s="24"/>
      <c r="BH25" s="49"/>
      <c r="BI25" s="52">
        <v>0</v>
      </c>
      <c r="BJ25" s="49">
        <v>5698.22</v>
      </c>
      <c r="BK25" s="52" t="s">
        <v>188</v>
      </c>
      <c r="BL25" s="6">
        <v>0</v>
      </c>
      <c r="BM25" s="7">
        <v>0</v>
      </c>
      <c r="BN25" s="9">
        <v>4987.3999999999996</v>
      </c>
    </row>
    <row r="26" spans="1:66" ht="15" x14ac:dyDescent="0.25">
      <c r="A26" s="53" t="s">
        <v>20</v>
      </c>
      <c r="B26" s="52" t="s">
        <v>104</v>
      </c>
      <c r="C26" s="49"/>
      <c r="D26" s="24"/>
      <c r="E26" s="49"/>
      <c r="F26" s="24"/>
      <c r="G26" s="49"/>
      <c r="H26" s="24"/>
      <c r="I26" s="54">
        <v>49947</v>
      </c>
      <c r="J26" s="49">
        <v>0</v>
      </c>
      <c r="K26" s="24"/>
      <c r="L26" s="49"/>
      <c r="M26" s="24"/>
      <c r="N26" s="49">
        <v>28272.7</v>
      </c>
      <c r="O26" s="51"/>
      <c r="P26" s="52">
        <v>0</v>
      </c>
      <c r="Q26" s="49">
        <v>0</v>
      </c>
      <c r="R26" s="52">
        <v>0</v>
      </c>
      <c r="S26" s="49">
        <v>327389.06</v>
      </c>
      <c r="T26" s="52">
        <v>0</v>
      </c>
      <c r="U26" s="49">
        <v>0</v>
      </c>
      <c r="V26" s="52">
        <v>0</v>
      </c>
      <c r="W26" s="49">
        <v>0</v>
      </c>
      <c r="X26" s="51">
        <v>0</v>
      </c>
      <c r="Y26" s="51"/>
      <c r="Z26" s="51"/>
      <c r="AA26" s="51"/>
      <c r="AB26" s="51"/>
      <c r="AC26" s="24"/>
      <c r="AD26" s="49"/>
      <c r="AE26" s="24"/>
      <c r="AF26" s="49"/>
      <c r="AG26" s="52">
        <v>0</v>
      </c>
      <c r="AH26" s="49"/>
      <c r="AI26" s="52">
        <v>0</v>
      </c>
      <c r="AJ26" s="49">
        <v>0</v>
      </c>
      <c r="AK26" s="52">
        <v>0</v>
      </c>
      <c r="AL26" s="49">
        <v>3121.8</v>
      </c>
      <c r="AM26" s="52">
        <v>0</v>
      </c>
      <c r="AN26" s="49"/>
      <c r="AO26" s="24"/>
      <c r="AP26" s="49"/>
      <c r="AQ26" s="24"/>
      <c r="AR26" s="49">
        <v>0</v>
      </c>
      <c r="AS26" s="52">
        <v>0</v>
      </c>
      <c r="AT26" s="49">
        <v>0</v>
      </c>
      <c r="AU26" s="52"/>
      <c r="AV26" s="49"/>
      <c r="AW26" s="24"/>
      <c r="AX26" s="49"/>
      <c r="AY26" s="24"/>
      <c r="AZ26" s="49"/>
      <c r="BA26" s="52">
        <v>0</v>
      </c>
      <c r="BB26" s="49"/>
      <c r="BC26" s="24"/>
      <c r="BD26" s="49">
        <v>863</v>
      </c>
      <c r="BE26" s="24"/>
      <c r="BF26" s="49"/>
      <c r="BG26" s="24"/>
      <c r="BH26" s="49"/>
      <c r="BI26" s="24"/>
      <c r="BJ26" s="49">
        <v>633.1</v>
      </c>
      <c r="BK26" s="52" t="s">
        <v>185</v>
      </c>
      <c r="BL26" s="6">
        <v>0</v>
      </c>
      <c r="BM26" s="7">
        <v>0</v>
      </c>
      <c r="BN26" s="9"/>
    </row>
    <row r="27" spans="1:66" ht="15.75" thickBot="1" x14ac:dyDescent="0.3">
      <c r="A27" s="55" t="s">
        <v>106</v>
      </c>
      <c r="B27" s="52" t="s">
        <v>107</v>
      </c>
      <c r="C27" s="49"/>
      <c r="D27" s="24"/>
      <c r="E27" s="49"/>
      <c r="F27" s="24"/>
      <c r="G27" s="49"/>
      <c r="H27" s="24"/>
      <c r="I27" s="54"/>
      <c r="J27" s="49">
        <v>10</v>
      </c>
      <c r="K27" s="52">
        <v>148.30000000000001</v>
      </c>
      <c r="L27" s="49"/>
      <c r="M27" s="52">
        <v>297</v>
      </c>
      <c r="N27" s="49"/>
      <c r="O27" s="51"/>
      <c r="P27" s="52">
        <v>482102.8</v>
      </c>
      <c r="Q27" s="49">
        <v>0</v>
      </c>
      <c r="R27" s="52">
        <v>0</v>
      </c>
      <c r="S27" s="49">
        <v>278636.3</v>
      </c>
      <c r="T27" s="52">
        <v>0</v>
      </c>
      <c r="U27" s="49">
        <v>0</v>
      </c>
      <c r="V27" s="52">
        <v>4578204.8</v>
      </c>
      <c r="W27" s="49">
        <v>12</v>
      </c>
      <c r="X27" s="51">
        <v>0</v>
      </c>
      <c r="Y27" s="51">
        <v>389912.3</v>
      </c>
      <c r="Z27" s="51"/>
      <c r="AA27" s="51"/>
      <c r="AB27" s="51">
        <v>9657.5</v>
      </c>
      <c r="AC27" s="24"/>
      <c r="AD27" s="49">
        <v>2685.7</v>
      </c>
      <c r="AE27" s="24"/>
      <c r="AF27" s="49"/>
      <c r="AG27" s="24"/>
      <c r="AH27" s="49">
        <v>40.700000000000003</v>
      </c>
      <c r="AI27" s="24"/>
      <c r="AJ27" s="49">
        <v>0</v>
      </c>
      <c r="AK27" s="52">
        <v>12200.1</v>
      </c>
      <c r="AL27" s="49"/>
      <c r="AM27" s="52">
        <v>83.7</v>
      </c>
      <c r="AN27" s="49"/>
      <c r="AO27" s="52">
        <v>917</v>
      </c>
      <c r="AP27" s="49">
        <v>3239</v>
      </c>
      <c r="AQ27" s="52">
        <v>4861.8</v>
      </c>
      <c r="AR27" s="49">
        <v>0</v>
      </c>
      <c r="AS27" s="52">
        <v>4</v>
      </c>
      <c r="AT27" s="49">
        <v>4</v>
      </c>
      <c r="AU27" s="52">
        <v>1500</v>
      </c>
      <c r="AV27" s="49"/>
      <c r="AW27" s="24"/>
      <c r="AX27" s="49"/>
      <c r="AY27" s="24"/>
      <c r="AZ27" s="49"/>
      <c r="BA27" s="24"/>
      <c r="BB27" s="49">
        <v>1979.1</v>
      </c>
      <c r="BC27" s="24"/>
      <c r="BD27" s="49"/>
      <c r="BE27" s="52">
        <v>4707.3999999999996</v>
      </c>
      <c r="BF27" s="49">
        <v>200</v>
      </c>
      <c r="BG27" s="52">
        <v>0</v>
      </c>
      <c r="BH27" s="49">
        <v>0</v>
      </c>
      <c r="BI27" s="52">
        <v>1500</v>
      </c>
      <c r="BJ27" s="49">
        <v>0</v>
      </c>
      <c r="BK27" s="52" t="s">
        <v>189</v>
      </c>
      <c r="BL27" s="6">
        <v>1429.9</v>
      </c>
      <c r="BM27" s="7">
        <v>3960</v>
      </c>
      <c r="BN27" s="9">
        <v>28</v>
      </c>
    </row>
    <row r="28" spans="1:66" s="2" customFormat="1" ht="15.75" thickBot="1" x14ac:dyDescent="0.3">
      <c r="A28" s="63" t="s">
        <v>154</v>
      </c>
      <c r="B28" s="64"/>
      <c r="C28" s="56">
        <f>SUM(C16:C26)</f>
        <v>893348.7</v>
      </c>
      <c r="D28" s="57">
        <f>SUM(D16:D26)</f>
        <v>2371327.1</v>
      </c>
      <c r="E28" s="56">
        <f>SUM(E16:E26)</f>
        <v>115357.65</v>
      </c>
      <c r="F28" s="57">
        <f>SUM(F16:F26)</f>
        <v>5914031.2999999998</v>
      </c>
      <c r="G28" s="56">
        <f>SUM(G16:G26)</f>
        <v>1221901.8999999999</v>
      </c>
      <c r="H28" s="57">
        <f>SUM(H16:H26)</f>
        <v>10645465</v>
      </c>
      <c r="I28" s="58">
        <f>SUM(I16:I26)</f>
        <v>4390789.0999999996</v>
      </c>
      <c r="J28" s="56">
        <f>SUM(J16:J27)</f>
        <v>386439.30000000005</v>
      </c>
      <c r="K28" s="57">
        <f>SUM(K16:K27)</f>
        <v>617009.5</v>
      </c>
      <c r="L28" s="56">
        <f>SUM(L16:L26)</f>
        <v>176009.8</v>
      </c>
      <c r="M28" s="57">
        <f>SUM(M16:M27)</f>
        <v>60211.600000000006</v>
      </c>
      <c r="N28" s="56">
        <f>SUM(N16:N26)</f>
        <v>155033.4</v>
      </c>
      <c r="O28" s="59">
        <f>SUM(O16:O26)</f>
        <v>2651100</v>
      </c>
      <c r="P28" s="57">
        <f>SUM(P16:P27)</f>
        <v>953991.8</v>
      </c>
      <c r="Q28" s="56">
        <f>SUM(Q16:Q27)</f>
        <v>123558.19</v>
      </c>
      <c r="R28" s="57">
        <f>SUM(R16:R27)</f>
        <v>243605.6</v>
      </c>
      <c r="S28" s="56">
        <f>SUM(S16:S27)</f>
        <v>7897333.5199999996</v>
      </c>
      <c r="T28" s="57">
        <f>SUM(T16:T27)</f>
        <v>523325.29999999993</v>
      </c>
      <c r="U28" s="56">
        <f>SUM(U16:U27)</f>
        <v>798217.70000000007</v>
      </c>
      <c r="V28" s="57">
        <f>SUM(V16:V27)</f>
        <v>313883514.89999998</v>
      </c>
      <c r="W28" s="56">
        <f>SUM(W16:W27)</f>
        <v>217950.3</v>
      </c>
      <c r="X28" s="59">
        <f>SUM(X16:X27)</f>
        <v>343407.9</v>
      </c>
      <c r="Y28" s="59">
        <f>SUM(Y16:Y27)</f>
        <v>513763</v>
      </c>
      <c r="Z28" s="59">
        <f>SUM(Z16:Z27)</f>
        <v>1620.4</v>
      </c>
      <c r="AA28" s="59">
        <f>SUM(AA16:AA27)</f>
        <v>2221962.2999999998</v>
      </c>
      <c r="AB28" s="59">
        <f>SUM(AB16:AB27)</f>
        <v>12785</v>
      </c>
      <c r="AC28" s="57">
        <f>SUM(AC16:AC27)</f>
        <v>449.01</v>
      </c>
      <c r="AD28" s="56">
        <f>SUM(AD16:AD27)</f>
        <v>5084.1000000000004</v>
      </c>
      <c r="AE28" s="57">
        <f>SUM(AE16:AE27)</f>
        <v>2252.5</v>
      </c>
      <c r="AF28" s="56">
        <f>SUM(AF16:AF27)</f>
        <v>7131.5999999999995</v>
      </c>
      <c r="AG28" s="57">
        <f>SUM(AG16:AG27)</f>
        <v>0</v>
      </c>
      <c r="AH28" s="56">
        <f>SUM(AH16:AH27)</f>
        <v>1455.5</v>
      </c>
      <c r="AI28" s="57">
        <f>SUM(AI16:AI27)</f>
        <v>4680</v>
      </c>
      <c r="AJ28" s="56">
        <f>SUM(AJ16:AJ27)</f>
        <v>23159.7</v>
      </c>
      <c r="AK28" s="57">
        <f>SUM(AK16:AK27)</f>
        <v>23386.5</v>
      </c>
      <c r="AL28" s="56">
        <f>SUM(AL16:AL27)</f>
        <v>132899.70000000001</v>
      </c>
      <c r="AM28" s="57">
        <f>SUM(AM16:AM27)</f>
        <v>71790.399999999994</v>
      </c>
      <c r="AN28" s="56">
        <f>SUM(AN16:AN27)</f>
        <v>56058.600000000006</v>
      </c>
      <c r="AO28" s="57">
        <f>SUM(AO16:AO27)</f>
        <v>61048.9</v>
      </c>
      <c r="AP28" s="56">
        <f>SUM(AP16:AP27)</f>
        <v>45727.7</v>
      </c>
      <c r="AQ28" s="57">
        <f>SUM(AQ16:AQ27)</f>
        <v>38771.000000000007</v>
      </c>
      <c r="AR28" s="56">
        <f>SUM(AR16:AR27)</f>
        <v>81976</v>
      </c>
      <c r="AS28" s="57">
        <f>SUM(AS16:AS27)</f>
        <v>6865.2</v>
      </c>
      <c r="AT28" s="56">
        <f>SUM(AT16:AT27)</f>
        <v>47639.5</v>
      </c>
      <c r="AU28" s="57">
        <f>SUM(AU16:AU27)</f>
        <v>11800</v>
      </c>
      <c r="AV28" s="56">
        <f>SUM(AV16:AV26)</f>
        <v>4370</v>
      </c>
      <c r="AW28" s="57">
        <f>SUM(AW16:AW26)</f>
        <v>26496.1</v>
      </c>
      <c r="AX28" s="56">
        <f>SUM(AX16:AX26)</f>
        <v>3370</v>
      </c>
      <c r="AY28" s="57">
        <f>SUM(AY16:AY26)</f>
        <v>24965.5</v>
      </c>
      <c r="AZ28" s="56">
        <f>SUM(AZ16:AZ26)</f>
        <v>0</v>
      </c>
      <c r="BA28" s="57">
        <f>SUM(BA16:BA26)</f>
        <v>2819.1</v>
      </c>
      <c r="BB28" s="56">
        <f>SUM(BB16:BB27)</f>
        <v>8117.5</v>
      </c>
      <c r="BC28" s="57">
        <f>SUM(BC16:BC26)</f>
        <v>85720.299999999988</v>
      </c>
      <c r="BD28" s="56">
        <f>SUM(BD16:BD26)</f>
        <v>4103.7</v>
      </c>
      <c r="BE28" s="57">
        <f>SUM(BE16:BE27)</f>
        <v>6386.3499999999995</v>
      </c>
      <c r="BF28" s="56">
        <f>SUM(BF16:BF27)</f>
        <v>11506.3</v>
      </c>
      <c r="BG28" s="57">
        <f>SUM(BG16:BG27)</f>
        <v>34475.4</v>
      </c>
      <c r="BH28" s="56">
        <f>SUM(BH16:BH27)</f>
        <v>0</v>
      </c>
      <c r="BI28" s="57">
        <f>SUM(BI16:BI27)</f>
        <v>5148</v>
      </c>
      <c r="BJ28" s="56">
        <f>SUM(BJ16:BJ27)</f>
        <v>13178.97</v>
      </c>
      <c r="BK28" s="57" t="b">
        <f>SUM(BK16:BK27)=SUM(BL16:BL27) =SUM(BM16:BM27) =SUM(BN16:BN27)</f>
        <v>0</v>
      </c>
      <c r="BL28" s="22">
        <f t="shared" ref="BE28:BN28" si="0">SUM(BL16:BL27)</f>
        <v>1855.9</v>
      </c>
      <c r="BM28" s="23">
        <f t="shared" si="0"/>
        <v>21457.5</v>
      </c>
      <c r="BN28" s="23">
        <f t="shared" si="0"/>
        <v>29061.5</v>
      </c>
    </row>
    <row r="29" spans="1:66" ht="15" x14ac:dyDescent="0.25">
      <c r="A29" s="53" t="s">
        <v>38</v>
      </c>
      <c r="B29" s="42" t="s">
        <v>8</v>
      </c>
      <c r="C29" s="49"/>
      <c r="D29" s="24"/>
      <c r="E29" s="49"/>
      <c r="F29" s="24"/>
      <c r="G29" s="49"/>
      <c r="H29" s="24"/>
      <c r="I29" s="54"/>
      <c r="J29" s="49"/>
      <c r="K29" s="24"/>
      <c r="L29" s="49"/>
      <c r="M29" s="24"/>
      <c r="N29" s="49"/>
      <c r="O29" s="51"/>
      <c r="P29" s="24"/>
      <c r="Q29" s="49"/>
      <c r="R29" s="24"/>
      <c r="S29" s="49"/>
      <c r="T29" s="24"/>
      <c r="U29" s="49"/>
      <c r="V29" s="24"/>
      <c r="W29" s="49"/>
      <c r="X29" s="51"/>
      <c r="Y29" s="51"/>
      <c r="Z29" s="51"/>
      <c r="AA29" s="51"/>
      <c r="AB29" s="51"/>
      <c r="AC29" s="24"/>
      <c r="AD29" s="49"/>
      <c r="AE29" s="24"/>
      <c r="AF29" s="49"/>
      <c r="AG29" s="24"/>
      <c r="AH29" s="49"/>
      <c r="AI29" s="24"/>
      <c r="AJ29" s="49"/>
      <c r="AK29" s="24"/>
      <c r="AL29" s="49"/>
      <c r="AM29" s="24"/>
      <c r="AN29" s="49"/>
      <c r="AO29" s="24"/>
      <c r="AP29" s="49"/>
      <c r="AQ29" s="24"/>
      <c r="AR29" s="49"/>
      <c r="AS29" s="24"/>
      <c r="AT29" s="49"/>
      <c r="AU29" s="52"/>
      <c r="AV29" s="49"/>
      <c r="AW29" s="24"/>
      <c r="AX29" s="49"/>
      <c r="AY29" s="24"/>
      <c r="AZ29" s="49"/>
      <c r="BA29" s="24"/>
      <c r="BB29" s="49"/>
      <c r="BC29" s="24"/>
      <c r="BD29" s="49"/>
      <c r="BE29" s="24"/>
      <c r="BF29" s="49"/>
      <c r="BG29" s="24"/>
      <c r="BH29" s="49"/>
      <c r="BI29" s="24"/>
      <c r="BJ29" s="49"/>
      <c r="BK29" s="26" t="s">
        <v>182</v>
      </c>
      <c r="BL29" s="6"/>
      <c r="BM29" s="7"/>
      <c r="BN29" s="9"/>
    </row>
    <row r="30" spans="1:66" ht="15" x14ac:dyDescent="0.25">
      <c r="A30" s="53"/>
      <c r="B30" s="24"/>
      <c r="C30" s="49"/>
      <c r="D30" s="24"/>
      <c r="E30" s="49"/>
      <c r="F30" s="24"/>
      <c r="G30" s="49"/>
      <c r="H30" s="24"/>
      <c r="I30" s="54"/>
      <c r="J30" s="49"/>
      <c r="K30" s="24"/>
      <c r="L30" s="49"/>
      <c r="M30" s="24"/>
      <c r="N30" s="49"/>
      <c r="O30" s="51"/>
      <c r="P30" s="24"/>
      <c r="Q30" s="49"/>
      <c r="R30" s="24"/>
      <c r="S30" s="49"/>
      <c r="T30" s="24"/>
      <c r="U30" s="49"/>
      <c r="V30" s="24"/>
      <c r="W30" s="49"/>
      <c r="X30" s="51"/>
      <c r="Y30" s="51"/>
      <c r="Z30" s="51"/>
      <c r="AA30" s="51"/>
      <c r="AB30" s="51"/>
      <c r="AC30" s="24"/>
      <c r="AD30" s="49"/>
      <c r="AE30" s="24"/>
      <c r="AF30" s="49"/>
      <c r="AG30" s="24"/>
      <c r="AH30" s="49"/>
      <c r="AI30" s="24"/>
      <c r="AJ30" s="49"/>
      <c r="AK30" s="24"/>
      <c r="AL30" s="49"/>
      <c r="AM30" s="24"/>
      <c r="AN30" s="49"/>
      <c r="AO30" s="24"/>
      <c r="AP30" s="49"/>
      <c r="AQ30" s="24"/>
      <c r="AR30" s="49"/>
      <c r="AS30" s="24"/>
      <c r="AT30" s="49"/>
      <c r="AU30" s="52"/>
      <c r="AV30" s="49"/>
      <c r="AW30" s="24"/>
      <c r="AX30" s="49"/>
      <c r="AY30" s="24"/>
      <c r="AZ30" s="49"/>
      <c r="BA30" s="24"/>
      <c r="BB30" s="49"/>
      <c r="BC30" s="24"/>
      <c r="BD30" s="49"/>
      <c r="BE30" s="24"/>
      <c r="BF30" s="49"/>
      <c r="BG30" s="24"/>
      <c r="BH30" s="49"/>
      <c r="BI30" s="24"/>
      <c r="BJ30" s="49"/>
      <c r="BK30" s="26" t="s">
        <v>182</v>
      </c>
      <c r="BL30" s="6"/>
      <c r="BM30" s="7"/>
      <c r="BN30" s="9"/>
    </row>
    <row r="31" spans="1:66" ht="15" x14ac:dyDescent="0.25">
      <c r="A31" s="53" t="s">
        <v>27</v>
      </c>
      <c r="B31" s="52" t="s">
        <v>9</v>
      </c>
      <c r="C31" s="49">
        <v>226752.5</v>
      </c>
      <c r="D31" s="52">
        <v>859450.1</v>
      </c>
      <c r="E31" s="49">
        <v>754396.6</v>
      </c>
      <c r="F31" s="24"/>
      <c r="G31" s="49">
        <v>2618508.7999999998</v>
      </c>
      <c r="H31" s="52">
        <v>5032827</v>
      </c>
      <c r="I31" s="54">
        <v>1196465.3999999999</v>
      </c>
      <c r="J31" s="49">
        <v>219239.6</v>
      </c>
      <c r="K31" s="52">
        <v>0</v>
      </c>
      <c r="L31" s="49">
        <v>99141.2</v>
      </c>
      <c r="M31" s="52">
        <v>0</v>
      </c>
      <c r="N31" s="49">
        <v>297438.40000000002</v>
      </c>
      <c r="O31" s="51">
        <v>174600</v>
      </c>
      <c r="P31" s="52">
        <v>287314</v>
      </c>
      <c r="Q31" s="49">
        <v>262125</v>
      </c>
      <c r="R31" s="52">
        <v>214053.6</v>
      </c>
      <c r="S31" s="49">
        <v>2080908.6</v>
      </c>
      <c r="T31" s="52">
        <v>1295847.3</v>
      </c>
      <c r="U31" s="49">
        <v>275540.2</v>
      </c>
      <c r="V31" s="52">
        <v>21603998.899999999</v>
      </c>
      <c r="W31" s="49">
        <v>28650</v>
      </c>
      <c r="X31" s="51">
        <v>0</v>
      </c>
      <c r="Y31" s="51">
        <v>75133.899999999994</v>
      </c>
      <c r="Z31" s="51">
        <v>809370.7</v>
      </c>
      <c r="AA31" s="51">
        <v>1040886.7</v>
      </c>
      <c r="AB31" s="51">
        <v>6957.1</v>
      </c>
      <c r="AC31" s="52">
        <v>44352.94</v>
      </c>
      <c r="AD31" s="49">
        <v>1381.1</v>
      </c>
      <c r="AE31" s="52">
        <v>72.599999999999994</v>
      </c>
      <c r="AF31" s="49">
        <v>9389.69</v>
      </c>
      <c r="AG31" s="52">
        <v>15000</v>
      </c>
      <c r="AH31" s="49">
        <v>524.79999999999995</v>
      </c>
      <c r="AI31" s="52">
        <v>1400</v>
      </c>
      <c r="AJ31" s="49">
        <v>70134.990000000005</v>
      </c>
      <c r="AK31" s="52">
        <v>27670.2</v>
      </c>
      <c r="AL31" s="49">
        <v>0</v>
      </c>
      <c r="AM31" s="52">
        <v>57256.6</v>
      </c>
      <c r="AN31" s="49">
        <v>22442.5</v>
      </c>
      <c r="AO31" s="52">
        <v>52511.3</v>
      </c>
      <c r="AP31" s="49">
        <v>31490.5</v>
      </c>
      <c r="AQ31" s="52">
        <v>47305</v>
      </c>
      <c r="AR31" s="49">
        <v>59633.3</v>
      </c>
      <c r="AS31" s="52">
        <v>16069.9</v>
      </c>
      <c r="AT31" s="49">
        <v>22427.200000000001</v>
      </c>
      <c r="AU31" s="52">
        <v>20562</v>
      </c>
      <c r="AV31" s="49">
        <v>6400</v>
      </c>
      <c r="AW31" s="52">
        <v>17413.3</v>
      </c>
      <c r="AX31" s="49">
        <v>10400</v>
      </c>
      <c r="AY31" s="52">
        <v>12395.2</v>
      </c>
      <c r="AZ31" s="49">
        <v>0</v>
      </c>
      <c r="BA31" s="52">
        <v>12651</v>
      </c>
      <c r="BB31" s="49">
        <v>2041.7</v>
      </c>
      <c r="BC31" s="52">
        <v>3594.9</v>
      </c>
      <c r="BD31" s="49">
        <v>686.9</v>
      </c>
      <c r="BE31" s="52">
        <v>1990</v>
      </c>
      <c r="BF31" s="49">
        <v>5400</v>
      </c>
      <c r="BG31" s="52">
        <v>4482</v>
      </c>
      <c r="BH31" s="49">
        <v>580.79999999999995</v>
      </c>
      <c r="BI31" s="52">
        <v>939.5</v>
      </c>
      <c r="BJ31" s="49">
        <v>603.25</v>
      </c>
      <c r="BK31" s="52" t="s">
        <v>190</v>
      </c>
      <c r="BL31" s="6">
        <v>0</v>
      </c>
      <c r="BM31" s="7">
        <v>0</v>
      </c>
      <c r="BN31" s="9">
        <v>6858.7</v>
      </c>
    </row>
    <row r="32" spans="1:66" ht="15" x14ac:dyDescent="0.2">
      <c r="A32" s="53" t="s">
        <v>28</v>
      </c>
      <c r="B32" s="52" t="s">
        <v>94</v>
      </c>
      <c r="C32" s="49">
        <v>23928.7</v>
      </c>
      <c r="D32" s="52">
        <v>0</v>
      </c>
      <c r="E32" s="49"/>
      <c r="F32" s="52">
        <v>7011934.4000000004</v>
      </c>
      <c r="G32" s="49">
        <v>2786.2</v>
      </c>
      <c r="H32" s="52">
        <v>81661</v>
      </c>
      <c r="I32" s="54">
        <v>8592</v>
      </c>
      <c r="J32" s="49">
        <v>3691.5</v>
      </c>
      <c r="K32" s="52">
        <v>50186.6</v>
      </c>
      <c r="L32" s="49">
        <v>14326.1</v>
      </c>
      <c r="M32" s="52">
        <v>0</v>
      </c>
      <c r="N32" s="49">
        <v>13638.4</v>
      </c>
      <c r="O32" s="51">
        <v>0</v>
      </c>
      <c r="P32" s="52">
        <v>206212.7</v>
      </c>
      <c r="Q32" s="49">
        <v>1805.35</v>
      </c>
      <c r="R32" s="52">
        <v>0</v>
      </c>
      <c r="S32" s="49">
        <v>266671.58</v>
      </c>
      <c r="T32" s="52">
        <v>0</v>
      </c>
      <c r="U32" s="49">
        <v>530.20000000000005</v>
      </c>
      <c r="V32" s="52">
        <v>181958</v>
      </c>
      <c r="W32" s="49">
        <v>538.70000000000005</v>
      </c>
      <c r="X32" s="51">
        <v>0</v>
      </c>
      <c r="Y32" s="51"/>
      <c r="Z32" s="51">
        <v>3079.6</v>
      </c>
      <c r="AA32" s="51"/>
      <c r="AB32" s="51">
        <v>0</v>
      </c>
      <c r="AC32" s="52">
        <v>11212.8</v>
      </c>
      <c r="AD32" s="49">
        <v>17000</v>
      </c>
      <c r="AE32" s="52">
        <v>546.375</v>
      </c>
      <c r="AF32" s="49">
        <v>340.46</v>
      </c>
      <c r="AG32" s="52">
        <v>4458.8</v>
      </c>
      <c r="AH32" s="49">
        <v>0</v>
      </c>
      <c r="AI32" s="52">
        <v>5960</v>
      </c>
      <c r="AJ32" s="49">
        <v>1322.17</v>
      </c>
      <c r="AK32" s="52">
        <v>2617.1999999999998</v>
      </c>
      <c r="AL32" s="49">
        <v>0</v>
      </c>
      <c r="AM32" s="52">
        <v>822.1</v>
      </c>
      <c r="AN32" s="49">
        <v>0</v>
      </c>
      <c r="AO32" s="52">
        <v>7767.8</v>
      </c>
      <c r="AP32" s="49">
        <v>2301.3000000000002</v>
      </c>
      <c r="AQ32" s="52">
        <v>23046.400000000001</v>
      </c>
      <c r="AR32" s="49">
        <v>9583</v>
      </c>
      <c r="AS32" s="52">
        <v>2376.1</v>
      </c>
      <c r="AT32" s="49">
        <v>564.9</v>
      </c>
      <c r="AU32" s="52">
        <v>20600</v>
      </c>
      <c r="AV32" s="49">
        <v>0</v>
      </c>
      <c r="AW32" s="52">
        <v>5333.8</v>
      </c>
      <c r="AX32" s="49">
        <v>480</v>
      </c>
      <c r="AY32" s="52">
        <v>1980.5</v>
      </c>
      <c r="AZ32" s="49">
        <v>6105</v>
      </c>
      <c r="BA32" s="52">
        <v>627.20000000000005</v>
      </c>
      <c r="BB32" s="49">
        <v>8754.5</v>
      </c>
      <c r="BC32" s="52">
        <v>4176.1000000000004</v>
      </c>
      <c r="BD32" s="49">
        <v>2404.3000000000002</v>
      </c>
      <c r="BE32" s="52">
        <v>254.4</v>
      </c>
      <c r="BF32" s="49">
        <v>340</v>
      </c>
      <c r="BG32" s="52">
        <v>0</v>
      </c>
      <c r="BH32" s="49">
        <v>0</v>
      </c>
      <c r="BI32" s="52">
        <v>1300</v>
      </c>
      <c r="BJ32" s="49">
        <v>1033.68</v>
      </c>
      <c r="BK32" s="52" t="s">
        <v>191</v>
      </c>
      <c r="BL32" s="6">
        <v>10296.200000000001</v>
      </c>
      <c r="BM32" s="7">
        <v>30147.7</v>
      </c>
      <c r="BN32" s="9">
        <v>21237.8</v>
      </c>
    </row>
    <row r="33" spans="1:66" ht="15" x14ac:dyDescent="0.25">
      <c r="A33" s="53" t="s">
        <v>29</v>
      </c>
      <c r="B33" s="52" t="s">
        <v>21</v>
      </c>
      <c r="C33" s="49"/>
      <c r="D33" s="52">
        <v>0</v>
      </c>
      <c r="E33" s="49"/>
      <c r="F33" s="24"/>
      <c r="G33" s="49">
        <v>137040</v>
      </c>
      <c r="H33" s="52">
        <v>558448</v>
      </c>
      <c r="I33" s="54">
        <v>0</v>
      </c>
      <c r="J33" s="49">
        <v>0</v>
      </c>
      <c r="K33" s="52">
        <v>0</v>
      </c>
      <c r="L33" s="49">
        <v>0</v>
      </c>
      <c r="M33" s="52">
        <v>458252</v>
      </c>
      <c r="N33" s="49">
        <v>0</v>
      </c>
      <c r="O33" s="51">
        <v>0</v>
      </c>
      <c r="P33" s="52">
        <v>53436.2</v>
      </c>
      <c r="Q33" s="49">
        <v>0</v>
      </c>
      <c r="R33" s="52">
        <v>0</v>
      </c>
      <c r="S33" s="49">
        <v>0</v>
      </c>
      <c r="T33" s="52">
        <v>0</v>
      </c>
      <c r="U33" s="49">
        <v>0</v>
      </c>
      <c r="V33" s="52">
        <v>0</v>
      </c>
      <c r="W33" s="49">
        <v>0</v>
      </c>
      <c r="X33" s="51">
        <v>0</v>
      </c>
      <c r="Y33" s="51"/>
      <c r="Z33" s="51"/>
      <c r="AA33" s="51"/>
      <c r="AB33" s="51"/>
      <c r="AC33" s="52">
        <v>0</v>
      </c>
      <c r="AD33" s="49"/>
      <c r="AE33" s="24"/>
      <c r="AF33" s="49">
        <v>0</v>
      </c>
      <c r="AG33" s="52">
        <v>0</v>
      </c>
      <c r="AH33" s="49">
        <v>0</v>
      </c>
      <c r="AI33" s="52">
        <v>5800</v>
      </c>
      <c r="AJ33" s="49">
        <v>0</v>
      </c>
      <c r="AK33" s="52">
        <v>0</v>
      </c>
      <c r="AL33" s="49">
        <v>0</v>
      </c>
      <c r="AM33" s="52">
        <v>0</v>
      </c>
      <c r="AN33" s="49">
        <v>0</v>
      </c>
      <c r="AO33" s="52">
        <v>0</v>
      </c>
      <c r="AP33" s="49">
        <v>0</v>
      </c>
      <c r="AQ33" s="52">
        <v>0</v>
      </c>
      <c r="AR33" s="49">
        <v>0</v>
      </c>
      <c r="AS33" s="52">
        <v>0</v>
      </c>
      <c r="AT33" s="49">
        <v>0</v>
      </c>
      <c r="AU33" s="52"/>
      <c r="AV33" s="49">
        <v>0</v>
      </c>
      <c r="AW33" s="24"/>
      <c r="AX33" s="49"/>
      <c r="AY33" s="52">
        <v>0</v>
      </c>
      <c r="AZ33" s="49">
        <v>0</v>
      </c>
      <c r="BA33" s="52">
        <v>0</v>
      </c>
      <c r="BB33" s="49">
        <v>0</v>
      </c>
      <c r="BC33" s="52">
        <v>0</v>
      </c>
      <c r="BD33" s="49">
        <v>0</v>
      </c>
      <c r="BE33" s="52">
        <v>0</v>
      </c>
      <c r="BF33" s="49">
        <v>0</v>
      </c>
      <c r="BG33" s="52">
        <v>0</v>
      </c>
      <c r="BH33" s="49">
        <v>0</v>
      </c>
      <c r="BI33" s="52">
        <v>0</v>
      </c>
      <c r="BJ33" s="49">
        <v>0</v>
      </c>
      <c r="BK33" s="52" t="s">
        <v>192</v>
      </c>
      <c r="BL33" s="6">
        <v>0</v>
      </c>
      <c r="BM33" s="7">
        <v>0</v>
      </c>
      <c r="BN33" s="9"/>
    </row>
    <row r="34" spans="1:66" ht="15" x14ac:dyDescent="0.2">
      <c r="A34" s="53" t="s">
        <v>30</v>
      </c>
      <c r="B34" s="52" t="s">
        <v>22</v>
      </c>
      <c r="C34" s="49">
        <v>43914.5</v>
      </c>
      <c r="D34" s="52">
        <v>194521.8</v>
      </c>
      <c r="E34" s="49">
        <v>9887.5</v>
      </c>
      <c r="F34" s="52">
        <v>240264.3</v>
      </c>
      <c r="G34" s="49">
        <v>1377</v>
      </c>
      <c r="H34" s="52">
        <v>55704</v>
      </c>
      <c r="I34" s="54">
        <v>21166</v>
      </c>
      <c r="J34" s="49">
        <v>2293.4</v>
      </c>
      <c r="K34" s="52">
        <v>16054.3</v>
      </c>
      <c r="L34" s="49">
        <v>1296.5999999999999</v>
      </c>
      <c r="M34" s="52">
        <v>1465</v>
      </c>
      <c r="N34" s="49">
        <v>2613.6</v>
      </c>
      <c r="O34" s="51">
        <v>9000</v>
      </c>
      <c r="P34" s="52">
        <v>12048.4</v>
      </c>
      <c r="Q34" s="49">
        <v>230471.95</v>
      </c>
      <c r="R34" s="52">
        <v>4385.8</v>
      </c>
      <c r="S34" s="49">
        <v>150834.5</v>
      </c>
      <c r="T34" s="52">
        <v>1372.8</v>
      </c>
      <c r="U34" s="49">
        <v>823.2</v>
      </c>
      <c r="V34" s="52">
        <v>6545000</v>
      </c>
      <c r="W34" s="49">
        <v>8680.9</v>
      </c>
      <c r="X34" s="51">
        <v>1224</v>
      </c>
      <c r="Y34" s="51">
        <v>2754.6</v>
      </c>
      <c r="Z34" s="51">
        <v>30433.7</v>
      </c>
      <c r="AA34" s="51">
        <v>392</v>
      </c>
      <c r="AB34" s="51">
        <v>0</v>
      </c>
      <c r="AC34" s="52">
        <v>1745.6</v>
      </c>
      <c r="AD34" s="49">
        <v>1776</v>
      </c>
      <c r="AE34" s="52">
        <v>2080</v>
      </c>
      <c r="AF34" s="49">
        <v>840</v>
      </c>
      <c r="AG34" s="52">
        <v>531</v>
      </c>
      <c r="AH34" s="49">
        <v>0</v>
      </c>
      <c r="AI34" s="52">
        <v>300</v>
      </c>
      <c r="AJ34" s="49">
        <v>5350</v>
      </c>
      <c r="AK34" s="52">
        <v>1789.6</v>
      </c>
      <c r="AL34" s="49">
        <v>496</v>
      </c>
      <c r="AM34" s="52">
        <v>1200</v>
      </c>
      <c r="AN34" s="49">
        <v>2000</v>
      </c>
      <c r="AO34" s="52">
        <v>2944</v>
      </c>
      <c r="AP34" s="49">
        <v>3448</v>
      </c>
      <c r="AQ34" s="52">
        <v>2472</v>
      </c>
      <c r="AR34" s="49">
        <v>1300</v>
      </c>
      <c r="AS34" s="52">
        <v>2560</v>
      </c>
      <c r="AT34" s="49">
        <v>5760</v>
      </c>
      <c r="AU34" s="52">
        <v>1400</v>
      </c>
      <c r="AV34" s="49">
        <v>1060</v>
      </c>
      <c r="AW34" s="52">
        <v>400</v>
      </c>
      <c r="AX34" s="49">
        <v>640</v>
      </c>
      <c r="AY34" s="52">
        <v>947.2</v>
      </c>
      <c r="AZ34" s="49">
        <v>5920</v>
      </c>
      <c r="BA34" s="52">
        <v>155.19999999999999</v>
      </c>
      <c r="BB34" s="49">
        <v>432</v>
      </c>
      <c r="BC34" s="52">
        <v>3618.6</v>
      </c>
      <c r="BD34" s="49">
        <v>1696</v>
      </c>
      <c r="BE34" s="52">
        <v>2376.8000000000002</v>
      </c>
      <c r="BF34" s="49">
        <v>400</v>
      </c>
      <c r="BG34" s="52">
        <v>1488</v>
      </c>
      <c r="BH34" s="49">
        <v>0</v>
      </c>
      <c r="BI34" s="52">
        <v>688.8</v>
      </c>
      <c r="BJ34" s="49">
        <v>2431.5</v>
      </c>
      <c r="BK34" s="52" t="s">
        <v>193</v>
      </c>
      <c r="BL34" s="6">
        <v>0</v>
      </c>
      <c r="BM34" s="7">
        <v>3200</v>
      </c>
      <c r="BN34" s="9"/>
    </row>
    <row r="35" spans="1:66" ht="15" x14ac:dyDescent="0.2">
      <c r="A35" s="53" t="s">
        <v>31</v>
      </c>
      <c r="B35" s="52" t="s">
        <v>23</v>
      </c>
      <c r="C35" s="49">
        <v>2230</v>
      </c>
      <c r="D35" s="52">
        <v>4576</v>
      </c>
      <c r="E35" s="49">
        <v>748.8</v>
      </c>
      <c r="F35" s="52">
        <v>7771.3</v>
      </c>
      <c r="G35" s="49">
        <v>41802.699999999997</v>
      </c>
      <c r="H35" s="52">
        <v>100</v>
      </c>
      <c r="I35" s="54">
        <v>204592</v>
      </c>
      <c r="J35" s="49">
        <v>21768.1</v>
      </c>
      <c r="K35" s="52">
        <v>11658.7</v>
      </c>
      <c r="L35" s="49">
        <v>8037</v>
      </c>
      <c r="M35" s="52">
        <v>540</v>
      </c>
      <c r="N35" s="49">
        <v>17392</v>
      </c>
      <c r="O35" s="51">
        <v>64100</v>
      </c>
      <c r="P35" s="52">
        <v>0</v>
      </c>
      <c r="Q35" s="49">
        <v>16048.5</v>
      </c>
      <c r="R35" s="52">
        <v>10410.299999999999</v>
      </c>
      <c r="S35" s="49">
        <v>412866</v>
      </c>
      <c r="T35" s="52">
        <v>9759.7000000000007</v>
      </c>
      <c r="U35" s="49">
        <v>0</v>
      </c>
      <c r="V35" s="52">
        <v>1224000</v>
      </c>
      <c r="W35" s="49">
        <v>75</v>
      </c>
      <c r="X35" s="51">
        <v>0</v>
      </c>
      <c r="Y35" s="51"/>
      <c r="Z35" s="51"/>
      <c r="AA35" s="51">
        <v>40</v>
      </c>
      <c r="AB35" s="51">
        <v>0</v>
      </c>
      <c r="AC35" s="52">
        <v>4330.8999999999996</v>
      </c>
      <c r="AD35" s="49">
        <v>2000</v>
      </c>
      <c r="AE35" s="52">
        <v>0</v>
      </c>
      <c r="AF35" s="49">
        <v>4584.8</v>
      </c>
      <c r="AG35" s="52">
        <v>0</v>
      </c>
      <c r="AH35" s="49">
        <v>0</v>
      </c>
      <c r="AI35" s="52">
        <v>700</v>
      </c>
      <c r="AJ35" s="49">
        <v>0</v>
      </c>
      <c r="AK35" s="52">
        <v>6166.4</v>
      </c>
      <c r="AL35" s="49">
        <v>650</v>
      </c>
      <c r="AM35" s="52">
        <v>2710.7</v>
      </c>
      <c r="AN35" s="49">
        <v>0</v>
      </c>
      <c r="AO35" s="52">
        <v>14427.9</v>
      </c>
      <c r="AP35" s="49">
        <v>3150</v>
      </c>
      <c r="AQ35" s="52">
        <v>7896.1</v>
      </c>
      <c r="AR35" s="49">
        <v>0</v>
      </c>
      <c r="AS35" s="52">
        <v>3521.7</v>
      </c>
      <c r="AT35" s="49">
        <v>1908.2</v>
      </c>
      <c r="AU35" s="52">
        <v>4000</v>
      </c>
      <c r="AV35" s="49">
        <v>2120</v>
      </c>
      <c r="AW35" s="52">
        <v>5000</v>
      </c>
      <c r="AX35" s="49">
        <v>790</v>
      </c>
      <c r="AY35" s="52">
        <v>4584.8</v>
      </c>
      <c r="AZ35" s="49">
        <v>635</v>
      </c>
      <c r="BA35" s="52">
        <v>860.9</v>
      </c>
      <c r="BB35" s="49">
        <v>1500</v>
      </c>
      <c r="BC35" s="52">
        <v>3830.2</v>
      </c>
      <c r="BD35" s="49">
        <v>0</v>
      </c>
      <c r="BE35" s="52">
        <v>134.1</v>
      </c>
      <c r="BF35" s="49">
        <v>3200</v>
      </c>
      <c r="BG35" s="52">
        <v>0</v>
      </c>
      <c r="BH35" s="49">
        <v>0</v>
      </c>
      <c r="BI35" s="52">
        <v>0</v>
      </c>
      <c r="BJ35" s="49">
        <v>56</v>
      </c>
      <c r="BK35" s="52" t="s">
        <v>194</v>
      </c>
      <c r="BL35" s="6">
        <v>0</v>
      </c>
      <c r="BM35" s="7">
        <v>0</v>
      </c>
      <c r="BN35" s="9"/>
    </row>
    <row r="36" spans="1:66" ht="15" x14ac:dyDescent="0.25">
      <c r="A36" s="53" t="s">
        <v>32</v>
      </c>
      <c r="B36" s="52" t="s">
        <v>24</v>
      </c>
      <c r="C36" s="49"/>
      <c r="D36" s="24"/>
      <c r="E36" s="49"/>
      <c r="F36" s="24"/>
      <c r="G36" s="49">
        <v>0</v>
      </c>
      <c r="H36" s="52">
        <v>0</v>
      </c>
      <c r="I36" s="54">
        <v>0</v>
      </c>
      <c r="J36" s="49">
        <v>100</v>
      </c>
      <c r="K36" s="52">
        <v>0</v>
      </c>
      <c r="L36" s="49">
        <v>0</v>
      </c>
      <c r="M36" s="52">
        <v>0</v>
      </c>
      <c r="N36" s="49">
        <v>0</v>
      </c>
      <c r="O36" s="51">
        <v>0</v>
      </c>
      <c r="P36" s="52">
        <v>0</v>
      </c>
      <c r="Q36" s="49">
        <v>0</v>
      </c>
      <c r="R36" s="52">
        <v>0</v>
      </c>
      <c r="S36" s="49">
        <v>0</v>
      </c>
      <c r="T36" s="52">
        <v>0</v>
      </c>
      <c r="U36" s="49">
        <v>0</v>
      </c>
      <c r="V36" s="52">
        <v>0</v>
      </c>
      <c r="W36" s="49">
        <v>0</v>
      </c>
      <c r="X36" s="51">
        <v>0</v>
      </c>
      <c r="Y36" s="51"/>
      <c r="Z36" s="51"/>
      <c r="AA36" s="51"/>
      <c r="AB36" s="51"/>
      <c r="AC36" s="24"/>
      <c r="AD36" s="49"/>
      <c r="AE36" s="24"/>
      <c r="AF36" s="49">
        <v>0</v>
      </c>
      <c r="AG36" s="52">
        <v>0</v>
      </c>
      <c r="AH36" s="49">
        <v>0</v>
      </c>
      <c r="AI36" s="52">
        <v>0</v>
      </c>
      <c r="AJ36" s="49">
        <v>0</v>
      </c>
      <c r="AK36" s="52">
        <v>0</v>
      </c>
      <c r="AL36" s="49">
        <v>0</v>
      </c>
      <c r="AM36" s="52">
        <v>0</v>
      </c>
      <c r="AN36" s="49">
        <v>0</v>
      </c>
      <c r="AO36" s="24"/>
      <c r="AP36" s="49"/>
      <c r="AQ36" s="52">
        <v>0</v>
      </c>
      <c r="AR36" s="49">
        <v>0</v>
      </c>
      <c r="AS36" s="52">
        <v>0</v>
      </c>
      <c r="AT36" s="49">
        <v>0</v>
      </c>
      <c r="AU36" s="52"/>
      <c r="AV36" s="49"/>
      <c r="AW36" s="24"/>
      <c r="AX36" s="49"/>
      <c r="AY36" s="52">
        <v>0</v>
      </c>
      <c r="AZ36" s="49">
        <v>0</v>
      </c>
      <c r="BA36" s="52">
        <v>0</v>
      </c>
      <c r="BB36" s="49">
        <v>0</v>
      </c>
      <c r="BC36" s="52">
        <v>0</v>
      </c>
      <c r="BD36" s="49">
        <v>0</v>
      </c>
      <c r="BE36" s="52">
        <v>0</v>
      </c>
      <c r="BF36" s="49">
        <v>0</v>
      </c>
      <c r="BG36" s="52">
        <v>0</v>
      </c>
      <c r="BH36" s="49">
        <v>0</v>
      </c>
      <c r="BI36" s="52">
        <v>0</v>
      </c>
      <c r="BJ36" s="49">
        <v>0</v>
      </c>
      <c r="BK36" s="52" t="s">
        <v>195</v>
      </c>
      <c r="BL36" s="6">
        <v>0</v>
      </c>
      <c r="BM36" s="7">
        <v>0</v>
      </c>
      <c r="BN36" s="9"/>
    </row>
    <row r="37" spans="1:66" ht="15" x14ac:dyDescent="0.25">
      <c r="A37" s="53" t="s">
        <v>33</v>
      </c>
      <c r="B37" s="52" t="s">
        <v>25</v>
      </c>
      <c r="C37" s="49"/>
      <c r="D37" s="24"/>
      <c r="E37" s="49"/>
      <c r="F37" s="52">
        <v>290600</v>
      </c>
      <c r="G37" s="49">
        <v>43801</v>
      </c>
      <c r="H37" s="52">
        <v>51641</v>
      </c>
      <c r="I37" s="54">
        <v>41282</v>
      </c>
      <c r="J37" s="49">
        <v>0</v>
      </c>
      <c r="K37" s="52">
        <v>1368</v>
      </c>
      <c r="L37" s="49">
        <v>4200</v>
      </c>
      <c r="M37" s="52">
        <v>66038.5</v>
      </c>
      <c r="N37" s="49">
        <v>0</v>
      </c>
      <c r="O37" s="51">
        <v>0</v>
      </c>
      <c r="P37" s="52">
        <v>0</v>
      </c>
      <c r="Q37" s="49">
        <v>111292.61</v>
      </c>
      <c r="R37" s="52">
        <v>1283.0999999999999</v>
      </c>
      <c r="S37" s="49">
        <v>1121824.1100000001</v>
      </c>
      <c r="T37" s="52">
        <v>175088.7</v>
      </c>
      <c r="U37" s="49">
        <v>0</v>
      </c>
      <c r="V37" s="52">
        <v>512217.4</v>
      </c>
      <c r="W37" s="49">
        <v>0</v>
      </c>
      <c r="X37" s="51">
        <v>2848.3</v>
      </c>
      <c r="Y37" s="51"/>
      <c r="Z37" s="51"/>
      <c r="AA37" s="51"/>
      <c r="AB37" s="51">
        <v>0</v>
      </c>
      <c r="AC37" s="24"/>
      <c r="AD37" s="49">
        <v>8</v>
      </c>
      <c r="AE37" s="52">
        <v>0</v>
      </c>
      <c r="AF37" s="49">
        <v>1272</v>
      </c>
      <c r="AG37" s="52">
        <v>0</v>
      </c>
      <c r="AH37" s="49">
        <v>0</v>
      </c>
      <c r="AI37" s="52">
        <v>0</v>
      </c>
      <c r="AJ37" s="49">
        <v>0</v>
      </c>
      <c r="AK37" s="52">
        <v>0</v>
      </c>
      <c r="AL37" s="49">
        <v>0</v>
      </c>
      <c r="AM37" s="24"/>
      <c r="AN37" s="49">
        <v>0</v>
      </c>
      <c r="AO37" s="24"/>
      <c r="AP37" s="49"/>
      <c r="AQ37" s="24"/>
      <c r="AR37" s="49">
        <v>0</v>
      </c>
      <c r="AS37" s="52">
        <v>0</v>
      </c>
      <c r="AT37" s="49">
        <v>0</v>
      </c>
      <c r="AU37" s="52">
        <v>848</v>
      </c>
      <c r="AV37" s="49"/>
      <c r="AW37" s="24"/>
      <c r="AX37" s="49">
        <v>0</v>
      </c>
      <c r="AY37" s="52">
        <v>0</v>
      </c>
      <c r="AZ37" s="49">
        <v>0</v>
      </c>
      <c r="BA37" s="52">
        <v>0</v>
      </c>
      <c r="BB37" s="49">
        <v>2951.2</v>
      </c>
      <c r="BC37" s="52">
        <v>0</v>
      </c>
      <c r="BD37" s="49">
        <v>0</v>
      </c>
      <c r="BE37" s="52">
        <v>10752</v>
      </c>
      <c r="BF37" s="49">
        <v>0</v>
      </c>
      <c r="BG37" s="52">
        <v>0</v>
      </c>
      <c r="BH37" s="49">
        <v>0</v>
      </c>
      <c r="BI37" s="52">
        <v>0</v>
      </c>
      <c r="BJ37" s="49">
        <v>4560</v>
      </c>
      <c r="BK37" s="52" t="s">
        <v>185</v>
      </c>
      <c r="BL37" s="6">
        <v>0</v>
      </c>
      <c r="BM37" s="7">
        <v>0</v>
      </c>
      <c r="BN37" s="9"/>
    </row>
    <row r="38" spans="1:66" ht="15" x14ac:dyDescent="0.25">
      <c r="A38" s="53" t="s">
        <v>34</v>
      </c>
      <c r="B38" s="52" t="s">
        <v>26</v>
      </c>
      <c r="C38" s="49"/>
      <c r="D38" s="24"/>
      <c r="E38" s="49">
        <v>700</v>
      </c>
      <c r="F38" s="52">
        <v>2696.9</v>
      </c>
      <c r="G38" s="49">
        <v>0</v>
      </c>
      <c r="H38" s="52">
        <v>0</v>
      </c>
      <c r="I38" s="54"/>
      <c r="J38" s="49">
        <v>350</v>
      </c>
      <c r="K38" s="52">
        <v>0</v>
      </c>
      <c r="L38" s="49">
        <v>0</v>
      </c>
      <c r="M38" s="24"/>
      <c r="N38" s="49">
        <v>0</v>
      </c>
      <c r="O38" s="51">
        <v>0</v>
      </c>
      <c r="P38" s="52">
        <v>0</v>
      </c>
      <c r="Q38" s="49">
        <v>0</v>
      </c>
      <c r="R38" s="52">
        <v>0</v>
      </c>
      <c r="S38" s="49">
        <v>0</v>
      </c>
      <c r="T38" s="52">
        <v>0</v>
      </c>
      <c r="U38" s="49">
        <v>0</v>
      </c>
      <c r="V38" s="52">
        <v>0</v>
      </c>
      <c r="W38" s="49">
        <v>0</v>
      </c>
      <c r="X38" s="51">
        <v>0</v>
      </c>
      <c r="Y38" s="51"/>
      <c r="Z38" s="51"/>
      <c r="AA38" s="51"/>
      <c r="AB38" s="51"/>
      <c r="AC38" s="24"/>
      <c r="AD38" s="49"/>
      <c r="AE38" s="52">
        <v>0</v>
      </c>
      <c r="AF38" s="49">
        <v>0</v>
      </c>
      <c r="AG38" s="24"/>
      <c r="AH38" s="49">
        <v>0</v>
      </c>
      <c r="AI38" s="52">
        <v>0</v>
      </c>
      <c r="AJ38" s="49">
        <v>0</v>
      </c>
      <c r="AK38" s="52">
        <v>0</v>
      </c>
      <c r="AL38" s="49">
        <v>0</v>
      </c>
      <c r="AM38" s="24"/>
      <c r="AN38" s="49">
        <v>0</v>
      </c>
      <c r="AO38" s="24"/>
      <c r="AP38" s="49"/>
      <c r="AQ38" s="24"/>
      <c r="AR38" s="49">
        <v>0</v>
      </c>
      <c r="AS38" s="52">
        <v>0</v>
      </c>
      <c r="AT38" s="49">
        <v>0</v>
      </c>
      <c r="AU38" s="52"/>
      <c r="AV38" s="49"/>
      <c r="AW38" s="24"/>
      <c r="AX38" s="49">
        <v>0</v>
      </c>
      <c r="AY38" s="52">
        <v>0</v>
      </c>
      <c r="AZ38" s="49">
        <v>0</v>
      </c>
      <c r="BA38" s="24"/>
      <c r="BB38" s="49">
        <v>0</v>
      </c>
      <c r="BC38" s="52">
        <v>0</v>
      </c>
      <c r="BD38" s="49">
        <v>0</v>
      </c>
      <c r="BE38" s="52">
        <v>1990</v>
      </c>
      <c r="BF38" s="49">
        <v>0</v>
      </c>
      <c r="BG38" s="52">
        <v>0</v>
      </c>
      <c r="BH38" s="49">
        <v>0</v>
      </c>
      <c r="BI38" s="52">
        <v>0</v>
      </c>
      <c r="BJ38" s="49">
        <v>0</v>
      </c>
      <c r="BK38" s="52" t="s">
        <v>185</v>
      </c>
      <c r="BL38" s="6">
        <v>0</v>
      </c>
      <c r="BM38" s="7">
        <v>0</v>
      </c>
      <c r="BN38" s="9"/>
    </row>
    <row r="39" spans="1:66" ht="15" x14ac:dyDescent="0.25">
      <c r="A39" s="53" t="s">
        <v>35</v>
      </c>
      <c r="B39" s="52" t="s">
        <v>96</v>
      </c>
      <c r="C39" s="49"/>
      <c r="D39" s="24"/>
      <c r="E39" s="49">
        <v>2547</v>
      </c>
      <c r="F39" s="24"/>
      <c r="G39" s="49">
        <v>0</v>
      </c>
      <c r="H39" s="24"/>
      <c r="I39" s="54"/>
      <c r="J39" s="49"/>
      <c r="K39" s="24"/>
      <c r="L39" s="49"/>
      <c r="M39" s="52">
        <v>36771.5</v>
      </c>
      <c r="N39" s="49"/>
      <c r="O39" s="51"/>
      <c r="P39" s="24"/>
      <c r="Q39" s="49"/>
      <c r="R39" s="24"/>
      <c r="S39" s="49"/>
      <c r="T39" s="24"/>
      <c r="U39" s="49"/>
      <c r="V39" s="24"/>
      <c r="W39" s="49"/>
      <c r="X39" s="51"/>
      <c r="Y39" s="51"/>
      <c r="Z39" s="51"/>
      <c r="AA39" s="51"/>
      <c r="AB39" s="51"/>
      <c r="AC39" s="24"/>
      <c r="AD39" s="49"/>
      <c r="AE39" s="24"/>
      <c r="AF39" s="49">
        <v>0</v>
      </c>
      <c r="AG39" s="24"/>
      <c r="AH39" s="49"/>
      <c r="AI39" s="24"/>
      <c r="AJ39" s="49"/>
      <c r="AK39" s="24"/>
      <c r="AL39" s="49"/>
      <c r="AM39" s="24"/>
      <c r="AN39" s="49"/>
      <c r="AO39" s="24"/>
      <c r="AP39" s="49"/>
      <c r="AQ39" s="24"/>
      <c r="AR39" s="49"/>
      <c r="AS39" s="24"/>
      <c r="AT39" s="49"/>
      <c r="AU39" s="52"/>
      <c r="AV39" s="49"/>
      <c r="AW39" s="24"/>
      <c r="AX39" s="49"/>
      <c r="AY39" s="52">
        <v>0</v>
      </c>
      <c r="AZ39" s="49"/>
      <c r="BA39" s="24"/>
      <c r="BB39" s="49"/>
      <c r="BC39" s="24"/>
      <c r="BD39" s="49"/>
      <c r="BE39" s="24"/>
      <c r="BF39" s="49"/>
      <c r="BG39" s="24"/>
      <c r="BH39" s="49"/>
      <c r="BI39" s="24"/>
      <c r="BJ39" s="49"/>
      <c r="BK39" s="26" t="s">
        <v>182</v>
      </c>
      <c r="BL39" s="6"/>
      <c r="BM39" s="7"/>
      <c r="BN39" s="9"/>
    </row>
    <row r="40" spans="1:66" ht="15" x14ac:dyDescent="0.25">
      <c r="A40" s="53" t="s">
        <v>36</v>
      </c>
      <c r="B40" s="24"/>
      <c r="C40" s="49"/>
      <c r="D40" s="24"/>
      <c r="E40" s="49"/>
      <c r="F40" s="24"/>
      <c r="G40" s="49"/>
      <c r="H40" s="24"/>
      <c r="I40" s="54"/>
      <c r="J40" s="49"/>
      <c r="K40" s="24"/>
      <c r="L40" s="49"/>
      <c r="M40" s="24"/>
      <c r="N40" s="49"/>
      <c r="O40" s="51"/>
      <c r="P40" s="24"/>
      <c r="Q40" s="49"/>
      <c r="R40" s="24"/>
      <c r="S40" s="49"/>
      <c r="T40" s="24"/>
      <c r="U40" s="49"/>
      <c r="V40" s="24"/>
      <c r="W40" s="49"/>
      <c r="X40" s="51"/>
      <c r="Y40" s="51"/>
      <c r="Z40" s="51"/>
      <c r="AA40" s="51"/>
      <c r="AB40" s="51"/>
      <c r="AC40" s="24"/>
      <c r="AD40" s="49"/>
      <c r="AE40" s="24"/>
      <c r="AF40" s="49"/>
      <c r="AG40" s="24"/>
      <c r="AH40" s="49"/>
      <c r="AI40" s="24"/>
      <c r="AJ40" s="49"/>
      <c r="AK40" s="24"/>
      <c r="AL40" s="49"/>
      <c r="AM40" s="24"/>
      <c r="AN40" s="49"/>
      <c r="AO40" s="24"/>
      <c r="AP40" s="49"/>
      <c r="AQ40" s="24"/>
      <c r="AR40" s="49"/>
      <c r="AS40" s="24"/>
      <c r="AT40" s="49"/>
      <c r="AU40" s="52"/>
      <c r="AV40" s="49"/>
      <c r="AW40" s="24"/>
      <c r="AX40" s="49"/>
      <c r="AY40" s="24"/>
      <c r="AZ40" s="49"/>
      <c r="BA40" s="24"/>
      <c r="BB40" s="49"/>
      <c r="BC40" s="24"/>
      <c r="BD40" s="49"/>
      <c r="BE40" s="24"/>
      <c r="BF40" s="49"/>
      <c r="BG40" s="24"/>
      <c r="BH40" s="49"/>
      <c r="BI40" s="24"/>
      <c r="BJ40" s="49"/>
      <c r="BK40" s="26" t="s">
        <v>182</v>
      </c>
      <c r="BL40" s="6"/>
      <c r="BM40" s="7"/>
      <c r="BN40" s="9"/>
    </row>
    <row r="41" spans="1:66" ht="15.75" thickBot="1" x14ac:dyDescent="0.3">
      <c r="A41" s="53" t="s">
        <v>37</v>
      </c>
      <c r="B41" s="24"/>
      <c r="C41" s="49"/>
      <c r="D41" s="24"/>
      <c r="E41" s="49"/>
      <c r="F41" s="24"/>
      <c r="G41" s="49"/>
      <c r="H41" s="24"/>
      <c r="I41" s="54"/>
      <c r="J41" s="49"/>
      <c r="K41" s="24"/>
      <c r="L41" s="49"/>
      <c r="M41" s="24"/>
      <c r="N41" s="49"/>
      <c r="O41" s="51"/>
      <c r="P41" s="24"/>
      <c r="Q41" s="49"/>
      <c r="R41" s="24"/>
      <c r="S41" s="49"/>
      <c r="T41" s="24"/>
      <c r="U41" s="49"/>
      <c r="V41" s="24"/>
      <c r="W41" s="49"/>
      <c r="X41" s="51"/>
      <c r="Y41" s="51"/>
      <c r="Z41" s="51"/>
      <c r="AA41" s="51"/>
      <c r="AB41" s="51"/>
      <c r="AC41" s="24"/>
      <c r="AD41" s="49"/>
      <c r="AE41" s="24"/>
      <c r="AF41" s="49"/>
      <c r="AG41" s="24"/>
      <c r="AH41" s="49"/>
      <c r="AI41" s="24"/>
      <c r="AJ41" s="49"/>
      <c r="AK41" s="24"/>
      <c r="AL41" s="49"/>
      <c r="AM41" s="24"/>
      <c r="AN41" s="49"/>
      <c r="AO41" s="24"/>
      <c r="AP41" s="49"/>
      <c r="AQ41" s="24"/>
      <c r="AR41" s="49"/>
      <c r="AS41" s="24"/>
      <c r="AT41" s="49"/>
      <c r="AU41" s="52"/>
      <c r="AV41" s="49"/>
      <c r="AW41" s="24"/>
      <c r="AX41" s="49"/>
      <c r="AY41" s="24"/>
      <c r="AZ41" s="49"/>
      <c r="BA41" s="24"/>
      <c r="BB41" s="49"/>
      <c r="BC41" s="24"/>
      <c r="BD41" s="49"/>
      <c r="BE41" s="24"/>
      <c r="BF41" s="49"/>
      <c r="BG41" s="24"/>
      <c r="BH41" s="49"/>
      <c r="BI41" s="24"/>
      <c r="BJ41" s="49"/>
      <c r="BK41" s="26" t="s">
        <v>182</v>
      </c>
      <c r="BL41" s="6"/>
      <c r="BM41" s="7"/>
      <c r="BN41" s="9"/>
    </row>
    <row r="42" spans="1:66" s="2" customFormat="1" ht="15.75" thickBot="1" x14ac:dyDescent="0.3">
      <c r="A42" s="65" t="s">
        <v>155</v>
      </c>
      <c r="B42" s="66"/>
      <c r="C42" s="56">
        <f>SUM(C31:C41)</f>
        <v>296825.7</v>
      </c>
      <c r="D42" s="57">
        <f>SUM(D31:D41)</f>
        <v>1058547.8999999999</v>
      </c>
      <c r="E42" s="56">
        <f>SUM(E31:E41)</f>
        <v>768279.9</v>
      </c>
      <c r="F42" s="57">
        <f>SUM(F31:F41)</f>
        <v>7553266.9000000004</v>
      </c>
      <c r="G42" s="56">
        <f>SUM(G31:G41)</f>
        <v>2845315.7</v>
      </c>
      <c r="H42" s="57">
        <f>SUM(H31:H41)</f>
        <v>5780381</v>
      </c>
      <c r="I42" s="58">
        <f>SUM(I31:I41)</f>
        <v>1472097.4</v>
      </c>
      <c r="J42" s="56">
        <f>SUM(J31:J41)</f>
        <v>247442.6</v>
      </c>
      <c r="K42" s="57">
        <f>SUM(K31:K41)</f>
        <v>79267.599999999991</v>
      </c>
      <c r="L42" s="56">
        <f>SUM(L31:L41)</f>
        <v>127000.90000000001</v>
      </c>
      <c r="M42" s="57">
        <f>SUM(M31:M41)</f>
        <v>563067</v>
      </c>
      <c r="N42" s="56">
        <f>SUM(N31:N41)</f>
        <v>331082.40000000002</v>
      </c>
      <c r="O42" s="59">
        <f>SUM(O31:O41)</f>
        <v>247700</v>
      </c>
      <c r="P42" s="57">
        <f>SUM(P31:P41)</f>
        <v>559011.30000000005</v>
      </c>
      <c r="Q42" s="56">
        <f>SUM(Q31:Q41)</f>
        <v>621743.41</v>
      </c>
      <c r="R42" s="57">
        <f>SUM(R31:R41)</f>
        <v>230132.8</v>
      </c>
      <c r="S42" s="56">
        <f>SUM(S31:S41)</f>
        <v>4033104.79</v>
      </c>
      <c r="T42" s="57">
        <f>SUM(T31:T41)</f>
        <v>1482068.5</v>
      </c>
      <c r="U42" s="56">
        <f>SUM(U31:U41)</f>
        <v>276893.60000000003</v>
      </c>
      <c r="V42" s="57">
        <f>SUM(V31:V41)</f>
        <v>30067174.299999997</v>
      </c>
      <c r="W42" s="56">
        <f>SUM(W31:W41)</f>
        <v>37944.6</v>
      </c>
      <c r="X42" s="59">
        <f>SUM(X31:X41)</f>
        <v>4072.3</v>
      </c>
      <c r="Y42" s="59">
        <f>SUM(Y31:Y41)</f>
        <v>77888.5</v>
      </c>
      <c r="Z42" s="59">
        <f>SUM(Z31:Z41)</f>
        <v>842883.99999999988</v>
      </c>
      <c r="AA42" s="59">
        <f>SUM(AA31:AA41)</f>
        <v>1041318.7</v>
      </c>
      <c r="AB42" s="59">
        <f>SUM(AB31:AB41)</f>
        <v>6957.1</v>
      </c>
      <c r="AC42" s="57">
        <f>SUM(AC31:AC41)</f>
        <v>61642.240000000005</v>
      </c>
      <c r="AD42" s="56">
        <f>SUM(AD31:AD41)</f>
        <v>22165.1</v>
      </c>
      <c r="AE42" s="57">
        <f>SUM(AE31:AE41)</f>
        <v>2698.9749999999999</v>
      </c>
      <c r="AF42" s="56">
        <f>SUM(AF31:AF41)</f>
        <v>16426.95</v>
      </c>
      <c r="AG42" s="57">
        <f>SUM(AG31:AG41)</f>
        <v>19989.8</v>
      </c>
      <c r="AH42" s="56">
        <f>SUM(AH31:AH41)</f>
        <v>524.79999999999995</v>
      </c>
      <c r="AI42" s="57">
        <f>SUM(AI31:AI41)</f>
        <v>14160</v>
      </c>
      <c r="AJ42" s="56">
        <f>SUM(AJ31:AJ41)</f>
        <v>76807.16</v>
      </c>
      <c r="AK42" s="57">
        <f>SUM(AK31:AK41)</f>
        <v>38243.4</v>
      </c>
      <c r="AL42" s="56">
        <f>SUM(AL31:AL41)</f>
        <v>1146</v>
      </c>
      <c r="AM42" s="57">
        <f>SUM(AM31:AM41)</f>
        <v>61989.399999999994</v>
      </c>
      <c r="AN42" s="56">
        <f>SUM(AN31:AN41)</f>
        <v>24442.5</v>
      </c>
      <c r="AO42" s="57">
        <f>SUM(AO31:AO41)</f>
        <v>77651</v>
      </c>
      <c r="AP42" s="56">
        <f>SUM(AP31:AP41)</f>
        <v>40389.800000000003</v>
      </c>
      <c r="AQ42" s="57">
        <f>SUM(AQ31:AQ41)</f>
        <v>80719.5</v>
      </c>
      <c r="AR42" s="56">
        <f>SUM(AR31:AR41)</f>
        <v>70516.3</v>
      </c>
      <c r="AS42" s="57">
        <f>SUM(AS31:AS41)</f>
        <v>24527.7</v>
      </c>
      <c r="AT42" s="56">
        <f>SUM(AT31:AT41)</f>
        <v>30660.300000000003</v>
      </c>
      <c r="AU42" s="57">
        <f>SUM(AU31:AU41)</f>
        <v>47410</v>
      </c>
      <c r="AV42" s="56">
        <f>SUM(AV31:AV41)</f>
        <v>9580</v>
      </c>
      <c r="AW42" s="57">
        <f>SUM(AW31:AW41)</f>
        <v>28147.1</v>
      </c>
      <c r="AX42" s="56">
        <f>SUM(AX31:AX41)</f>
        <v>12310</v>
      </c>
      <c r="AY42" s="57">
        <f>SUM(AY31:AY41)</f>
        <v>19907.7</v>
      </c>
      <c r="AZ42" s="56">
        <f>SUM(AZ31:AZ41)</f>
        <v>12660</v>
      </c>
      <c r="BA42" s="57">
        <f>SUM(BA31:BA41)</f>
        <v>14294.300000000001</v>
      </c>
      <c r="BB42" s="56">
        <f>SUM(BB31:BB41)</f>
        <v>15679.400000000001</v>
      </c>
      <c r="BC42" s="57">
        <f>SUM(BC31:BC41)</f>
        <v>15219.8</v>
      </c>
      <c r="BD42" s="56">
        <f>SUM(BD31:BD41)</f>
        <v>4787.2000000000007</v>
      </c>
      <c r="BE42" s="57">
        <f>SUM(BE31:BE41)</f>
        <v>17497.300000000003</v>
      </c>
      <c r="BF42" s="56">
        <f>SUM(BF31:BF41)</f>
        <v>9340</v>
      </c>
      <c r="BG42" s="57">
        <f>SUM(BG31:BG41)</f>
        <v>5970</v>
      </c>
      <c r="BH42" s="56">
        <f>SUM(BH31:BH41)</f>
        <v>580.79999999999995</v>
      </c>
      <c r="BI42" s="57">
        <f>SUM(BI31:BI41)</f>
        <v>2928.3</v>
      </c>
      <c r="BJ42" s="56">
        <f>SUM(BJ31:BJ41)</f>
        <v>8684.43</v>
      </c>
      <c r="BK42" s="57" t="b">
        <f>SUM(BK31:BK41)=SUM(BL31:BL41) =SUM(BM31:BM41) =SUM(BN31:BN41)</f>
        <v>0</v>
      </c>
      <c r="BL42" s="22">
        <f t="shared" ref="D42:BN42" si="1">SUM(BL31:BL41)</f>
        <v>10296.200000000001</v>
      </c>
      <c r="BM42" s="23">
        <f t="shared" si="1"/>
        <v>33347.699999999997</v>
      </c>
      <c r="BN42" s="23">
        <f t="shared" si="1"/>
        <v>28096.5</v>
      </c>
    </row>
    <row r="43" spans="1:66" ht="15" x14ac:dyDescent="0.25">
      <c r="A43" s="53" t="s">
        <v>40</v>
      </c>
      <c r="B43" s="42" t="s">
        <v>41</v>
      </c>
      <c r="C43" s="49"/>
      <c r="D43" s="24"/>
      <c r="E43" s="49"/>
      <c r="F43" s="24"/>
      <c r="G43" s="49"/>
      <c r="H43" s="24"/>
      <c r="I43" s="54"/>
      <c r="J43" s="49"/>
      <c r="K43" s="24"/>
      <c r="L43" s="49"/>
      <c r="M43" s="24"/>
      <c r="N43" s="49"/>
      <c r="O43" s="51"/>
      <c r="P43" s="24"/>
      <c r="Q43" s="49"/>
      <c r="R43" s="24"/>
      <c r="S43" s="49"/>
      <c r="T43" s="24"/>
      <c r="U43" s="49"/>
      <c r="V43" s="24"/>
      <c r="W43" s="49"/>
      <c r="X43" s="51"/>
      <c r="Y43" s="51"/>
      <c r="Z43" s="51"/>
      <c r="AA43" s="51"/>
      <c r="AB43" s="51"/>
      <c r="AC43" s="24"/>
      <c r="AD43" s="49"/>
      <c r="AE43" s="24"/>
      <c r="AF43" s="49"/>
      <c r="AG43" s="24"/>
      <c r="AH43" s="49"/>
      <c r="AI43" s="24"/>
      <c r="AJ43" s="49"/>
      <c r="AK43" s="24"/>
      <c r="AL43" s="49"/>
      <c r="AM43" s="24"/>
      <c r="AN43" s="49"/>
      <c r="AO43" s="24"/>
      <c r="AP43" s="49"/>
      <c r="AQ43" s="24"/>
      <c r="AR43" s="49"/>
      <c r="AS43" s="24"/>
      <c r="AT43" s="49"/>
      <c r="AU43" s="52"/>
      <c r="AV43" s="49"/>
      <c r="AW43" s="24"/>
      <c r="AX43" s="49"/>
      <c r="AY43" s="24"/>
      <c r="AZ43" s="49"/>
      <c r="BA43" s="24"/>
      <c r="BB43" s="49"/>
      <c r="BC43" s="24"/>
      <c r="BD43" s="49"/>
      <c r="BE43" s="24"/>
      <c r="BF43" s="49"/>
      <c r="BG43" s="24"/>
      <c r="BH43" s="49"/>
      <c r="BI43" s="24"/>
      <c r="BJ43" s="49"/>
      <c r="BK43" s="26" t="s">
        <v>182</v>
      </c>
      <c r="BL43" s="6"/>
      <c r="BM43" s="7"/>
      <c r="BN43" s="9"/>
    </row>
    <row r="44" spans="1:66" ht="15" x14ac:dyDescent="0.25">
      <c r="A44" s="53"/>
      <c r="B44" s="24"/>
      <c r="C44" s="49"/>
      <c r="D44" s="24"/>
      <c r="E44" s="49"/>
      <c r="F44" s="24"/>
      <c r="G44" s="49"/>
      <c r="H44" s="24"/>
      <c r="I44" s="54"/>
      <c r="J44" s="49"/>
      <c r="K44" s="24"/>
      <c r="L44" s="49"/>
      <c r="M44" s="24"/>
      <c r="N44" s="49"/>
      <c r="O44" s="51"/>
      <c r="P44" s="24"/>
      <c r="Q44" s="49"/>
      <c r="R44" s="24"/>
      <c r="S44" s="49"/>
      <c r="T44" s="24"/>
      <c r="U44" s="49"/>
      <c r="V44" s="24"/>
      <c r="W44" s="49"/>
      <c r="X44" s="51"/>
      <c r="Y44" s="51"/>
      <c r="Z44" s="51"/>
      <c r="AA44" s="51"/>
      <c r="AB44" s="51"/>
      <c r="AC44" s="24"/>
      <c r="AD44" s="49"/>
      <c r="AE44" s="24"/>
      <c r="AF44" s="49"/>
      <c r="AG44" s="24"/>
      <c r="AH44" s="49"/>
      <c r="AI44" s="24"/>
      <c r="AJ44" s="49"/>
      <c r="AK44" s="24"/>
      <c r="AL44" s="49"/>
      <c r="AM44" s="24"/>
      <c r="AN44" s="49"/>
      <c r="AO44" s="24"/>
      <c r="AP44" s="49"/>
      <c r="AQ44" s="24"/>
      <c r="AR44" s="49"/>
      <c r="AS44" s="24"/>
      <c r="AT44" s="49"/>
      <c r="AU44" s="52"/>
      <c r="AV44" s="49"/>
      <c r="AW44" s="24"/>
      <c r="AX44" s="49"/>
      <c r="AY44" s="24"/>
      <c r="AZ44" s="49"/>
      <c r="BA44" s="24"/>
      <c r="BB44" s="49"/>
      <c r="BC44" s="24"/>
      <c r="BD44" s="49"/>
      <c r="BE44" s="24"/>
      <c r="BF44" s="49"/>
      <c r="BG44" s="24"/>
      <c r="BH44" s="49"/>
      <c r="BI44" s="24"/>
      <c r="BJ44" s="49"/>
      <c r="BK44" s="26" t="s">
        <v>182</v>
      </c>
      <c r="BL44" s="6"/>
      <c r="BM44" s="7"/>
      <c r="BN44" s="9"/>
    </row>
    <row r="45" spans="1:66" ht="15" x14ac:dyDescent="0.2">
      <c r="A45" s="53" t="s">
        <v>44</v>
      </c>
      <c r="B45" s="52" t="s">
        <v>42</v>
      </c>
      <c r="C45" s="49">
        <v>0</v>
      </c>
      <c r="D45" s="52">
        <v>0</v>
      </c>
      <c r="E45" s="49">
        <v>0</v>
      </c>
      <c r="F45" s="52">
        <v>1500</v>
      </c>
      <c r="G45" s="49">
        <v>6816</v>
      </c>
      <c r="H45" s="52">
        <v>22401</v>
      </c>
      <c r="I45" s="54">
        <v>0</v>
      </c>
      <c r="J45" s="49">
        <v>0</v>
      </c>
      <c r="K45" s="52">
        <v>475</v>
      </c>
      <c r="L45" s="49">
        <v>0</v>
      </c>
      <c r="M45" s="52">
        <v>0</v>
      </c>
      <c r="N45" s="49">
        <v>0</v>
      </c>
      <c r="O45" s="51">
        <v>0</v>
      </c>
      <c r="P45" s="52">
        <v>0</v>
      </c>
      <c r="Q45" s="49">
        <v>1454.64</v>
      </c>
      <c r="R45" s="52">
        <v>0</v>
      </c>
      <c r="S45" s="49">
        <v>0</v>
      </c>
      <c r="T45" s="52">
        <v>0</v>
      </c>
      <c r="U45" s="49">
        <v>18</v>
      </c>
      <c r="V45" s="52">
        <v>9614.2000000000007</v>
      </c>
      <c r="W45" s="49">
        <v>419.1</v>
      </c>
      <c r="X45" s="51">
        <v>0</v>
      </c>
      <c r="Y45" s="51"/>
      <c r="Z45" s="51"/>
      <c r="AA45" s="51">
        <v>1316</v>
      </c>
      <c r="AB45" s="51">
        <v>0</v>
      </c>
      <c r="AC45" s="52">
        <v>0</v>
      </c>
      <c r="AD45" s="49">
        <v>0</v>
      </c>
      <c r="AE45" s="52">
        <v>0</v>
      </c>
      <c r="AF45" s="49">
        <v>600</v>
      </c>
      <c r="AG45" s="52">
        <v>480</v>
      </c>
      <c r="AH45" s="49">
        <v>30.4</v>
      </c>
      <c r="AI45" s="52">
        <v>0</v>
      </c>
      <c r="AJ45" s="49">
        <v>0</v>
      </c>
      <c r="AK45" s="52">
        <v>0</v>
      </c>
      <c r="AL45" s="49">
        <v>0</v>
      </c>
      <c r="AM45" s="52">
        <v>6</v>
      </c>
      <c r="AN45" s="49">
        <v>5478.4</v>
      </c>
      <c r="AO45" s="52">
        <v>0</v>
      </c>
      <c r="AP45" s="49">
        <v>0</v>
      </c>
      <c r="AQ45" s="52">
        <v>0</v>
      </c>
      <c r="AR45" s="49">
        <v>0</v>
      </c>
      <c r="AS45" s="52">
        <v>0</v>
      </c>
      <c r="AT45" s="49">
        <v>0</v>
      </c>
      <c r="AU45" s="52">
        <v>0</v>
      </c>
      <c r="AV45" s="49">
        <v>0</v>
      </c>
      <c r="AW45" s="52">
        <v>0</v>
      </c>
      <c r="AX45" s="49">
        <v>0</v>
      </c>
      <c r="AY45" s="52">
        <v>0</v>
      </c>
      <c r="AZ45" s="49">
        <v>0</v>
      </c>
      <c r="BA45" s="52">
        <v>0</v>
      </c>
      <c r="BB45" s="49">
        <v>35</v>
      </c>
      <c r="BC45" s="52">
        <v>0</v>
      </c>
      <c r="BD45" s="49">
        <v>0</v>
      </c>
      <c r="BE45" s="52">
        <v>455</v>
      </c>
      <c r="BF45" s="49">
        <v>0</v>
      </c>
      <c r="BG45" s="52">
        <v>0</v>
      </c>
      <c r="BH45" s="49">
        <v>0</v>
      </c>
      <c r="BI45" s="52">
        <v>0</v>
      </c>
      <c r="BJ45" s="49">
        <v>0</v>
      </c>
      <c r="BK45" s="52" t="s">
        <v>185</v>
      </c>
      <c r="BL45" s="6">
        <v>0</v>
      </c>
      <c r="BM45" s="7">
        <v>0</v>
      </c>
      <c r="BN45" s="9"/>
    </row>
    <row r="46" spans="1:66" ht="15" x14ac:dyDescent="0.25">
      <c r="A46" s="53" t="s">
        <v>45</v>
      </c>
      <c r="B46" s="52" t="s">
        <v>43</v>
      </c>
      <c r="C46" s="49"/>
      <c r="D46" s="24"/>
      <c r="E46" s="49"/>
      <c r="F46" s="52">
        <v>16367</v>
      </c>
      <c r="G46" s="49">
        <v>2786.2</v>
      </c>
      <c r="H46" s="52">
        <v>3243</v>
      </c>
      <c r="I46" s="54"/>
      <c r="J46" s="49"/>
      <c r="K46" s="24"/>
      <c r="L46" s="49"/>
      <c r="M46" s="52">
        <v>148625.79999999999</v>
      </c>
      <c r="N46" s="49">
        <v>2550</v>
      </c>
      <c r="O46" s="51">
        <v>224872</v>
      </c>
      <c r="P46" s="52">
        <v>0</v>
      </c>
      <c r="Q46" s="49">
        <v>214514.29</v>
      </c>
      <c r="R46" s="52">
        <v>0</v>
      </c>
      <c r="S46" s="49">
        <v>0</v>
      </c>
      <c r="T46" s="52">
        <v>0</v>
      </c>
      <c r="U46" s="49">
        <v>0</v>
      </c>
      <c r="V46" s="52">
        <v>0</v>
      </c>
      <c r="W46" s="49">
        <v>0</v>
      </c>
      <c r="X46" s="51">
        <v>0</v>
      </c>
      <c r="Y46" s="51"/>
      <c r="Z46" s="51"/>
      <c r="AA46" s="51"/>
      <c r="AB46" s="51">
        <v>0</v>
      </c>
      <c r="AC46" s="24"/>
      <c r="AD46" s="49"/>
      <c r="AE46" s="52">
        <v>0</v>
      </c>
      <c r="AF46" s="49">
        <v>0</v>
      </c>
      <c r="AG46" s="24"/>
      <c r="AH46" s="49">
        <v>0</v>
      </c>
      <c r="AI46" s="52">
        <v>0</v>
      </c>
      <c r="AJ46" s="49">
        <v>1000</v>
      </c>
      <c r="AK46" s="52">
        <v>1360</v>
      </c>
      <c r="AL46" s="49"/>
      <c r="AM46" s="52">
        <v>270</v>
      </c>
      <c r="AN46" s="49"/>
      <c r="AO46" s="24"/>
      <c r="AP46" s="49"/>
      <c r="AQ46" s="24"/>
      <c r="AR46" s="49">
        <v>0</v>
      </c>
      <c r="AS46" s="52">
        <v>868.4</v>
      </c>
      <c r="AT46" s="49">
        <v>1166.5</v>
      </c>
      <c r="AU46" s="52">
        <v>50</v>
      </c>
      <c r="AV46" s="49"/>
      <c r="AW46" s="24"/>
      <c r="AX46" s="49">
        <v>0</v>
      </c>
      <c r="AY46" s="52">
        <v>0</v>
      </c>
      <c r="AZ46" s="49">
        <v>0</v>
      </c>
      <c r="BA46" s="24"/>
      <c r="BB46" s="49">
        <v>0</v>
      </c>
      <c r="BC46" s="52">
        <v>10</v>
      </c>
      <c r="BD46" s="49">
        <v>94</v>
      </c>
      <c r="BE46" s="52">
        <v>80</v>
      </c>
      <c r="BF46" s="49">
        <v>40</v>
      </c>
      <c r="BG46" s="52">
        <v>0</v>
      </c>
      <c r="BH46" s="49">
        <v>0</v>
      </c>
      <c r="BI46" s="52">
        <v>0</v>
      </c>
      <c r="BJ46" s="49">
        <v>0</v>
      </c>
      <c r="BK46" s="52" t="s">
        <v>185</v>
      </c>
      <c r="BL46" s="6">
        <v>0</v>
      </c>
      <c r="BM46" s="7">
        <v>0</v>
      </c>
      <c r="BN46" s="9"/>
    </row>
    <row r="47" spans="1:66" ht="15" x14ac:dyDescent="0.25">
      <c r="A47" s="53" t="s">
        <v>46</v>
      </c>
      <c r="B47" s="52" t="s">
        <v>97</v>
      </c>
      <c r="C47" s="49"/>
      <c r="D47" s="24"/>
      <c r="E47" s="49">
        <v>1554886.1</v>
      </c>
      <c r="F47" s="24"/>
      <c r="G47" s="49"/>
      <c r="H47" s="24"/>
      <c r="I47" s="54"/>
      <c r="J47" s="49"/>
      <c r="K47" s="24"/>
      <c r="L47" s="49"/>
      <c r="M47" s="24"/>
      <c r="N47" s="49"/>
      <c r="O47" s="51"/>
      <c r="P47" s="24"/>
      <c r="Q47" s="49"/>
      <c r="R47" s="24"/>
      <c r="S47" s="49"/>
      <c r="T47" s="24"/>
      <c r="U47" s="49"/>
      <c r="V47" s="24"/>
      <c r="W47" s="49"/>
      <c r="X47" s="51"/>
      <c r="Y47" s="51"/>
      <c r="Z47" s="51"/>
      <c r="AA47" s="51"/>
      <c r="AB47" s="51"/>
      <c r="AC47" s="24"/>
      <c r="AD47" s="49"/>
      <c r="AE47" s="24"/>
      <c r="AF47" s="49"/>
      <c r="AG47" s="24"/>
      <c r="AH47" s="49"/>
      <c r="AI47" s="24"/>
      <c r="AJ47" s="49"/>
      <c r="AK47" s="24"/>
      <c r="AL47" s="49"/>
      <c r="AM47" s="24"/>
      <c r="AN47" s="49"/>
      <c r="AO47" s="24"/>
      <c r="AP47" s="49"/>
      <c r="AQ47" s="24"/>
      <c r="AR47" s="49"/>
      <c r="AS47" s="24"/>
      <c r="AT47" s="49"/>
      <c r="AU47" s="52"/>
      <c r="AV47" s="49"/>
      <c r="AW47" s="24"/>
      <c r="AX47" s="49"/>
      <c r="AY47" s="24"/>
      <c r="AZ47" s="49"/>
      <c r="BA47" s="24"/>
      <c r="BB47" s="49"/>
      <c r="BC47" s="24"/>
      <c r="BD47" s="49"/>
      <c r="BE47" s="24"/>
      <c r="BF47" s="49"/>
      <c r="BG47" s="24"/>
      <c r="BH47" s="49"/>
      <c r="BI47" s="24"/>
      <c r="BJ47" s="49"/>
      <c r="BK47" s="26" t="s">
        <v>182</v>
      </c>
      <c r="BL47" s="6"/>
      <c r="BM47" s="7"/>
      <c r="BN47" s="9"/>
    </row>
    <row r="48" spans="1:66" ht="15" x14ac:dyDescent="0.25">
      <c r="A48" s="53" t="s">
        <v>47</v>
      </c>
      <c r="B48" s="24"/>
      <c r="C48" s="49"/>
      <c r="D48" s="24"/>
      <c r="E48" s="49"/>
      <c r="F48" s="24"/>
      <c r="G48" s="49"/>
      <c r="H48" s="24"/>
      <c r="I48" s="54"/>
      <c r="J48" s="49"/>
      <c r="K48" s="24"/>
      <c r="L48" s="49"/>
      <c r="M48" s="24"/>
      <c r="N48" s="49"/>
      <c r="O48" s="51"/>
      <c r="P48" s="24"/>
      <c r="Q48" s="49"/>
      <c r="R48" s="24"/>
      <c r="S48" s="49"/>
      <c r="T48" s="24"/>
      <c r="U48" s="49"/>
      <c r="V48" s="24"/>
      <c r="W48" s="49"/>
      <c r="X48" s="51"/>
      <c r="Y48" s="51"/>
      <c r="Z48" s="51"/>
      <c r="AA48" s="51"/>
      <c r="AB48" s="51"/>
      <c r="AC48" s="24"/>
      <c r="AD48" s="49"/>
      <c r="AE48" s="24"/>
      <c r="AF48" s="49"/>
      <c r="AG48" s="24"/>
      <c r="AH48" s="49"/>
      <c r="AI48" s="24"/>
      <c r="AJ48" s="49"/>
      <c r="AK48" s="24"/>
      <c r="AL48" s="49"/>
      <c r="AM48" s="24"/>
      <c r="AN48" s="49"/>
      <c r="AO48" s="24"/>
      <c r="AP48" s="49"/>
      <c r="AQ48" s="24"/>
      <c r="AR48" s="49"/>
      <c r="AS48" s="24"/>
      <c r="AT48" s="49"/>
      <c r="AU48" s="52"/>
      <c r="AV48" s="49"/>
      <c r="AW48" s="24"/>
      <c r="AX48" s="49"/>
      <c r="AY48" s="24"/>
      <c r="AZ48" s="49"/>
      <c r="BA48" s="24"/>
      <c r="BB48" s="49"/>
      <c r="BC48" s="24"/>
      <c r="BD48" s="49"/>
      <c r="BE48" s="24"/>
      <c r="BF48" s="49"/>
      <c r="BG48" s="24"/>
      <c r="BH48" s="49"/>
      <c r="BI48" s="24"/>
      <c r="BJ48" s="49"/>
      <c r="BK48" s="26" t="s">
        <v>182</v>
      </c>
      <c r="BL48" s="6"/>
      <c r="BM48" s="7"/>
      <c r="BN48" s="9"/>
    </row>
    <row r="49" spans="1:66" ht="15.75" thickBot="1" x14ac:dyDescent="0.3">
      <c r="A49" s="53" t="s">
        <v>48</v>
      </c>
      <c r="B49" s="24"/>
      <c r="C49" s="49"/>
      <c r="D49" s="24"/>
      <c r="E49" s="49"/>
      <c r="F49" s="24"/>
      <c r="G49" s="49"/>
      <c r="H49" s="24"/>
      <c r="I49" s="54"/>
      <c r="J49" s="49"/>
      <c r="K49" s="24"/>
      <c r="L49" s="49"/>
      <c r="M49" s="24"/>
      <c r="N49" s="49"/>
      <c r="O49" s="51"/>
      <c r="P49" s="24"/>
      <c r="Q49" s="49"/>
      <c r="R49" s="24"/>
      <c r="S49" s="49"/>
      <c r="T49" s="24"/>
      <c r="U49" s="49"/>
      <c r="V49" s="24"/>
      <c r="W49" s="49"/>
      <c r="X49" s="51"/>
      <c r="Y49" s="51"/>
      <c r="Z49" s="51"/>
      <c r="AA49" s="51"/>
      <c r="AB49" s="51"/>
      <c r="AC49" s="24"/>
      <c r="AD49" s="49"/>
      <c r="AE49" s="24"/>
      <c r="AF49" s="49"/>
      <c r="AG49" s="24"/>
      <c r="AH49" s="49"/>
      <c r="AI49" s="24"/>
      <c r="AJ49" s="49"/>
      <c r="AK49" s="24"/>
      <c r="AL49" s="49"/>
      <c r="AM49" s="24"/>
      <c r="AN49" s="49"/>
      <c r="AO49" s="24"/>
      <c r="AP49" s="49"/>
      <c r="AQ49" s="24"/>
      <c r="AR49" s="49"/>
      <c r="AS49" s="24"/>
      <c r="AT49" s="49"/>
      <c r="AU49" s="52"/>
      <c r="AV49" s="49"/>
      <c r="AW49" s="24"/>
      <c r="AX49" s="49"/>
      <c r="AY49" s="24"/>
      <c r="AZ49" s="49"/>
      <c r="BA49" s="24"/>
      <c r="BB49" s="49"/>
      <c r="BC49" s="24"/>
      <c r="BD49" s="49"/>
      <c r="BE49" s="24"/>
      <c r="BF49" s="49"/>
      <c r="BG49" s="24"/>
      <c r="BH49" s="49"/>
      <c r="BI49" s="24"/>
      <c r="BJ49" s="49"/>
      <c r="BK49" s="26" t="s">
        <v>182</v>
      </c>
      <c r="BL49" s="6"/>
      <c r="BM49" s="7"/>
      <c r="BN49" s="9"/>
    </row>
    <row r="50" spans="1:66" s="2" customFormat="1" ht="15.75" thickBot="1" x14ac:dyDescent="0.3">
      <c r="A50" s="65" t="s">
        <v>156</v>
      </c>
      <c r="B50" s="66"/>
      <c r="C50" s="56">
        <f>SUM(C45:C49)</f>
        <v>0</v>
      </c>
      <c r="D50" s="57">
        <f>SUM(D45:D49)</f>
        <v>0</v>
      </c>
      <c r="E50" s="56">
        <f>SUM(E45:E49)</f>
        <v>1554886.1</v>
      </c>
      <c r="F50" s="57">
        <f>SUM(F45:F49)</f>
        <v>17867</v>
      </c>
      <c r="G50" s="56">
        <f>SUM(G45:G49)</f>
        <v>9602.2000000000007</v>
      </c>
      <c r="H50" s="57">
        <f>SUM(H45:H49)</f>
        <v>25644</v>
      </c>
      <c r="I50" s="58">
        <f>SUM(I45:I49)</f>
        <v>0</v>
      </c>
      <c r="J50" s="56">
        <f>SUM(J45:J49)</f>
        <v>0</v>
      </c>
      <c r="K50" s="57">
        <f>SUM(K45:K49)</f>
        <v>475</v>
      </c>
      <c r="L50" s="56">
        <f>SUM(L45:L49)</f>
        <v>0</v>
      </c>
      <c r="M50" s="57">
        <f>SUM(M45:M49)</f>
        <v>148625.79999999999</v>
      </c>
      <c r="N50" s="56">
        <f>SUM(N45:N49)</f>
        <v>2550</v>
      </c>
      <c r="O50" s="59">
        <f>SUM(O45:O49)</f>
        <v>224872</v>
      </c>
      <c r="P50" s="57">
        <f>SUM(P45:P49)</f>
        <v>0</v>
      </c>
      <c r="Q50" s="56">
        <f>SUM(Q45:Q49)</f>
        <v>215968.93000000002</v>
      </c>
      <c r="R50" s="57">
        <f>SUM(R45:R49)</f>
        <v>0</v>
      </c>
      <c r="S50" s="56">
        <f>SUM(S45:S49)</f>
        <v>0</v>
      </c>
      <c r="T50" s="57">
        <f>SUM(T45:T49)</f>
        <v>0</v>
      </c>
      <c r="U50" s="56">
        <f>SUM(U45:U49)</f>
        <v>18</v>
      </c>
      <c r="V50" s="57">
        <f>SUM(V45:V49)</f>
        <v>9614.2000000000007</v>
      </c>
      <c r="W50" s="56">
        <f>SUM(W45:W49)</f>
        <v>419.1</v>
      </c>
      <c r="X50" s="59">
        <f>SUM(X45:X49)</f>
        <v>0</v>
      </c>
      <c r="Y50" s="59">
        <f>SUM(Y45:Y49)</f>
        <v>0</v>
      </c>
      <c r="Z50" s="59">
        <f>SUM(Z45:Z49)</f>
        <v>0</v>
      </c>
      <c r="AA50" s="59">
        <f>SUM(AA45:AA49)</f>
        <v>1316</v>
      </c>
      <c r="AB50" s="59">
        <f>SUM(AB45:AB49)</f>
        <v>0</v>
      </c>
      <c r="AC50" s="57">
        <f>SUM(AC45:AC49)</f>
        <v>0</v>
      </c>
      <c r="AD50" s="56">
        <f>SUM(AD45:AD49)</f>
        <v>0</v>
      </c>
      <c r="AE50" s="57">
        <f>SUM(AE45:AE49)</f>
        <v>0</v>
      </c>
      <c r="AF50" s="56">
        <f>SUM(AF45:AF49)</f>
        <v>600</v>
      </c>
      <c r="AG50" s="57">
        <f>SUM(AG45:AG49)</f>
        <v>480</v>
      </c>
      <c r="AH50" s="56">
        <f>SUM(AH45:AH49)</f>
        <v>30.4</v>
      </c>
      <c r="AI50" s="57">
        <f>SUM(AI45:AI49)</f>
        <v>0</v>
      </c>
      <c r="AJ50" s="56">
        <f>SUM(AJ45:AJ49)</f>
        <v>1000</v>
      </c>
      <c r="AK50" s="57">
        <f>SUM(AK45:AK49)</f>
        <v>1360</v>
      </c>
      <c r="AL50" s="56">
        <f>SUM(AL45:AL49)</f>
        <v>0</v>
      </c>
      <c r="AM50" s="57">
        <f>SUM(AM45:AM49)</f>
        <v>276</v>
      </c>
      <c r="AN50" s="56">
        <f>SUM(AN45:AN49)</f>
        <v>5478.4</v>
      </c>
      <c r="AO50" s="57">
        <f>SUM(AO45:AO49)</f>
        <v>0</v>
      </c>
      <c r="AP50" s="56">
        <f>SUM(AP45:AP49)</f>
        <v>0</v>
      </c>
      <c r="AQ50" s="57">
        <f>SUM(AQ45:AQ49)</f>
        <v>0</v>
      </c>
      <c r="AR50" s="56">
        <f>SUM(AR45:AR49)</f>
        <v>0</v>
      </c>
      <c r="AS50" s="57">
        <f>SUM(AS45:AS49)</f>
        <v>868.4</v>
      </c>
      <c r="AT50" s="56">
        <f>SUM(AT45:AT49)</f>
        <v>1166.5</v>
      </c>
      <c r="AU50" s="57">
        <f>SUM(AU45:AU49)</f>
        <v>50</v>
      </c>
      <c r="AV50" s="56">
        <f>SUM(AV45:AV49)</f>
        <v>0</v>
      </c>
      <c r="AW50" s="57">
        <f>SUM(AW45:AW49)</f>
        <v>0</v>
      </c>
      <c r="AX50" s="56">
        <f>SUM(AX45:AX49)</f>
        <v>0</v>
      </c>
      <c r="AY50" s="57">
        <f>SUM(AY45:AY49)</f>
        <v>0</v>
      </c>
      <c r="AZ50" s="56">
        <f>SUM(AZ45:AZ49)</f>
        <v>0</v>
      </c>
      <c r="BA50" s="57">
        <f>SUM(BA45:BA49)</f>
        <v>0</v>
      </c>
      <c r="BB50" s="56">
        <f>SUM(BB45:BB49)</f>
        <v>35</v>
      </c>
      <c r="BC50" s="57">
        <f>SUM(BC45:BC49)</f>
        <v>10</v>
      </c>
      <c r="BD50" s="56">
        <f>SUM(BD45:BD49)</f>
        <v>94</v>
      </c>
      <c r="BE50" s="57">
        <f>SUM(BE45:BE49)</f>
        <v>535</v>
      </c>
      <c r="BF50" s="56">
        <f>SUM(BF45:BF49)</f>
        <v>40</v>
      </c>
      <c r="BG50" s="57">
        <f>SUM(BG45:BG49)</f>
        <v>0</v>
      </c>
      <c r="BH50" s="56">
        <f>SUM(BH45:BH49)</f>
        <v>0</v>
      </c>
      <c r="BI50" s="57">
        <f>SUM(BI45:BI49)</f>
        <v>0</v>
      </c>
      <c r="BJ50" s="56">
        <f>SUM(BJ45:BJ49)</f>
        <v>0</v>
      </c>
      <c r="BK50" s="57" t="b">
        <f>SUM(BK45:BK49)=SUM(BL45:BL49) =SUM(BM45:BM49) =SUM(BN45:BN49)</f>
        <v>0</v>
      </c>
      <c r="BL50" s="22">
        <f t="shared" ref="C50:BN50" si="2">SUM(BL45:BL49)</f>
        <v>0</v>
      </c>
      <c r="BM50" s="23">
        <f t="shared" si="2"/>
        <v>0</v>
      </c>
      <c r="BN50" s="23">
        <f t="shared" si="2"/>
        <v>0</v>
      </c>
    </row>
    <row r="51" spans="1:66" ht="15" x14ac:dyDescent="0.25">
      <c r="A51" s="53" t="s">
        <v>49</v>
      </c>
      <c r="B51" s="42" t="s">
        <v>54</v>
      </c>
      <c r="C51" s="49"/>
      <c r="D51" s="24"/>
      <c r="E51" s="49"/>
      <c r="F51" s="24"/>
      <c r="G51" s="49"/>
      <c r="H51" s="24"/>
      <c r="I51" s="54"/>
      <c r="J51" s="49"/>
      <c r="K51" s="24"/>
      <c r="L51" s="49"/>
      <c r="M51" s="24"/>
      <c r="N51" s="49"/>
      <c r="O51" s="51"/>
      <c r="P51" s="24"/>
      <c r="Q51" s="49"/>
      <c r="R51" s="24"/>
      <c r="S51" s="49"/>
      <c r="T51" s="24"/>
      <c r="U51" s="49"/>
      <c r="V51" s="24"/>
      <c r="W51" s="49"/>
      <c r="X51" s="51"/>
      <c r="Y51" s="51"/>
      <c r="Z51" s="51"/>
      <c r="AA51" s="51"/>
      <c r="AB51" s="51"/>
      <c r="AC51" s="24"/>
      <c r="AD51" s="49"/>
      <c r="AE51" s="24"/>
      <c r="AF51" s="49"/>
      <c r="AG51" s="24"/>
      <c r="AH51" s="49"/>
      <c r="AI51" s="24"/>
      <c r="AJ51" s="49"/>
      <c r="AK51" s="24"/>
      <c r="AL51" s="49"/>
      <c r="AM51" s="24"/>
      <c r="AN51" s="49"/>
      <c r="AO51" s="24"/>
      <c r="AP51" s="49"/>
      <c r="AQ51" s="24"/>
      <c r="AR51" s="49"/>
      <c r="AS51" s="24"/>
      <c r="AT51" s="49"/>
      <c r="AU51" s="52"/>
      <c r="AV51" s="49"/>
      <c r="AW51" s="24"/>
      <c r="AX51" s="49"/>
      <c r="AY51" s="24"/>
      <c r="AZ51" s="49"/>
      <c r="BA51" s="24"/>
      <c r="BB51" s="49"/>
      <c r="BC51" s="24"/>
      <c r="BD51" s="49"/>
      <c r="BE51" s="24"/>
      <c r="BF51" s="49"/>
      <c r="BG51" s="24"/>
      <c r="BH51" s="49"/>
      <c r="BI51" s="24"/>
      <c r="BJ51" s="49"/>
      <c r="BK51" s="26" t="s">
        <v>182</v>
      </c>
      <c r="BL51" s="6"/>
      <c r="BM51" s="7"/>
      <c r="BN51" s="9"/>
    </row>
    <row r="52" spans="1:66" ht="15" x14ac:dyDescent="0.25">
      <c r="A52" s="49"/>
      <c r="B52" s="24"/>
      <c r="C52" s="49"/>
      <c r="D52" s="24"/>
      <c r="E52" s="49"/>
      <c r="F52" s="24"/>
      <c r="G52" s="49"/>
      <c r="H52" s="24"/>
      <c r="I52" s="54"/>
      <c r="J52" s="49"/>
      <c r="K52" s="24"/>
      <c r="L52" s="49"/>
      <c r="M52" s="24"/>
      <c r="N52" s="49"/>
      <c r="O52" s="51"/>
      <c r="P52" s="24"/>
      <c r="Q52" s="49"/>
      <c r="R52" s="24"/>
      <c r="S52" s="49"/>
      <c r="T52" s="24"/>
      <c r="U52" s="49"/>
      <c r="V52" s="24"/>
      <c r="W52" s="49"/>
      <c r="X52" s="51"/>
      <c r="Y52" s="51"/>
      <c r="Z52" s="51"/>
      <c r="AA52" s="51"/>
      <c r="AB52" s="51"/>
      <c r="AC52" s="24"/>
      <c r="AD52" s="49"/>
      <c r="AE52" s="24"/>
      <c r="AF52" s="49"/>
      <c r="AG52" s="24"/>
      <c r="AH52" s="49"/>
      <c r="AI52" s="24"/>
      <c r="AJ52" s="49"/>
      <c r="AK52" s="24"/>
      <c r="AL52" s="49"/>
      <c r="AM52" s="24"/>
      <c r="AN52" s="49"/>
      <c r="AO52" s="24"/>
      <c r="AP52" s="49"/>
      <c r="AQ52" s="24"/>
      <c r="AR52" s="49"/>
      <c r="AS52" s="24"/>
      <c r="AT52" s="49"/>
      <c r="AU52" s="52"/>
      <c r="AV52" s="49"/>
      <c r="AW52" s="24"/>
      <c r="AX52" s="49"/>
      <c r="AY52" s="24"/>
      <c r="AZ52" s="49"/>
      <c r="BA52" s="24"/>
      <c r="BB52" s="49"/>
      <c r="BC52" s="24"/>
      <c r="BD52" s="49"/>
      <c r="BE52" s="24"/>
      <c r="BF52" s="49"/>
      <c r="BG52" s="24"/>
      <c r="BH52" s="49"/>
      <c r="BI52" s="24"/>
      <c r="BJ52" s="49"/>
      <c r="BK52" s="26" t="s">
        <v>182</v>
      </c>
      <c r="BL52" s="6"/>
      <c r="BM52" s="7"/>
      <c r="BN52" s="9"/>
    </row>
    <row r="53" spans="1:66" ht="15" x14ac:dyDescent="0.2">
      <c r="A53" s="53" t="s">
        <v>50</v>
      </c>
      <c r="B53" s="52" t="s">
        <v>55</v>
      </c>
      <c r="C53" s="49">
        <v>0</v>
      </c>
      <c r="D53" s="52">
        <v>31146.9</v>
      </c>
      <c r="E53" s="49">
        <v>0</v>
      </c>
      <c r="F53" s="52">
        <v>0</v>
      </c>
      <c r="G53" s="49">
        <v>0</v>
      </c>
      <c r="H53" s="52">
        <v>0</v>
      </c>
      <c r="I53" s="54">
        <v>950000</v>
      </c>
      <c r="J53" s="49">
        <v>0</v>
      </c>
      <c r="K53" s="52">
        <v>0</v>
      </c>
      <c r="L53" s="49">
        <v>0</v>
      </c>
      <c r="M53" s="52">
        <v>0</v>
      </c>
      <c r="N53" s="49">
        <v>0</v>
      </c>
      <c r="O53" s="51">
        <v>0</v>
      </c>
      <c r="P53" s="52">
        <v>0</v>
      </c>
      <c r="Q53" s="49">
        <v>0</v>
      </c>
      <c r="R53" s="52">
        <v>0</v>
      </c>
      <c r="S53" s="49">
        <v>0</v>
      </c>
      <c r="T53" s="52">
        <v>0</v>
      </c>
      <c r="U53" s="49">
        <v>0</v>
      </c>
      <c r="V53" s="52">
        <v>96426931.900000006</v>
      </c>
      <c r="W53" s="49">
        <v>0</v>
      </c>
      <c r="X53" s="51">
        <v>0</v>
      </c>
      <c r="Y53" s="51"/>
      <c r="Z53" s="51"/>
      <c r="AA53" s="51"/>
      <c r="AB53" s="51">
        <v>0</v>
      </c>
      <c r="AC53" s="52">
        <v>0</v>
      </c>
      <c r="AD53" s="49">
        <v>0</v>
      </c>
      <c r="AE53" s="52">
        <v>0</v>
      </c>
      <c r="AF53" s="49">
        <v>0</v>
      </c>
      <c r="AG53" s="52">
        <v>0</v>
      </c>
      <c r="AH53" s="49">
        <v>0</v>
      </c>
      <c r="AI53" s="52">
        <v>0</v>
      </c>
      <c r="AJ53" s="49">
        <v>0</v>
      </c>
      <c r="AK53" s="52">
        <v>0</v>
      </c>
      <c r="AL53" s="49">
        <v>0</v>
      </c>
      <c r="AM53" s="52">
        <v>0</v>
      </c>
      <c r="AN53" s="49">
        <v>1299.0999999999999</v>
      </c>
      <c r="AO53" s="52">
        <v>0</v>
      </c>
      <c r="AP53" s="49">
        <v>0</v>
      </c>
      <c r="AQ53" s="52">
        <v>0</v>
      </c>
      <c r="AR53" s="49">
        <v>0</v>
      </c>
      <c r="AS53" s="52">
        <v>0</v>
      </c>
      <c r="AT53" s="49">
        <v>0</v>
      </c>
      <c r="AU53" s="52">
        <v>0</v>
      </c>
      <c r="AV53" s="49">
        <v>31146.9</v>
      </c>
      <c r="AW53" s="52">
        <v>0</v>
      </c>
      <c r="AX53" s="49">
        <v>0</v>
      </c>
      <c r="AY53" s="52">
        <v>0</v>
      </c>
      <c r="AZ53" s="49">
        <v>0</v>
      </c>
      <c r="BA53" s="52">
        <v>0</v>
      </c>
      <c r="BB53" s="49">
        <v>0</v>
      </c>
      <c r="BC53" s="52">
        <v>0</v>
      </c>
      <c r="BD53" s="49">
        <v>0</v>
      </c>
      <c r="BE53" s="52">
        <v>0</v>
      </c>
      <c r="BF53" s="49">
        <v>0</v>
      </c>
      <c r="BG53" s="52">
        <v>0</v>
      </c>
      <c r="BH53" s="49">
        <v>0</v>
      </c>
      <c r="BI53" s="52">
        <v>0</v>
      </c>
      <c r="BJ53" s="49">
        <v>0</v>
      </c>
      <c r="BK53" s="52" t="s">
        <v>185</v>
      </c>
      <c r="BL53" s="6">
        <v>0</v>
      </c>
      <c r="BM53" s="7">
        <v>0</v>
      </c>
      <c r="BN53" s="9"/>
    </row>
    <row r="54" spans="1:66" ht="15" x14ac:dyDescent="0.25">
      <c r="A54" s="53" t="s">
        <v>51</v>
      </c>
      <c r="B54" s="52" t="s">
        <v>56</v>
      </c>
      <c r="C54" s="49"/>
      <c r="D54" s="24"/>
      <c r="E54" s="49"/>
      <c r="F54" s="24"/>
      <c r="G54" s="49"/>
      <c r="H54" s="24"/>
      <c r="I54" s="54"/>
      <c r="J54" s="49"/>
      <c r="K54" s="24"/>
      <c r="L54" s="49"/>
      <c r="M54" s="24"/>
      <c r="N54" s="49"/>
      <c r="O54" s="51"/>
      <c r="P54" s="24"/>
      <c r="Q54" s="49"/>
      <c r="R54" s="24"/>
      <c r="S54" s="49"/>
      <c r="T54" s="24"/>
      <c r="U54" s="49"/>
      <c r="V54" s="24"/>
      <c r="W54" s="49">
        <v>0</v>
      </c>
      <c r="X54" s="51">
        <v>0</v>
      </c>
      <c r="Y54" s="51"/>
      <c r="Z54" s="51"/>
      <c r="AA54" s="51">
        <v>1032357.1</v>
      </c>
      <c r="AB54" s="51"/>
      <c r="AC54" s="24"/>
      <c r="AD54" s="49"/>
      <c r="AE54" s="24"/>
      <c r="AF54" s="49"/>
      <c r="AG54" s="24"/>
      <c r="AH54" s="49"/>
      <c r="AI54" s="24"/>
      <c r="AJ54" s="49"/>
      <c r="AK54" s="24"/>
      <c r="AL54" s="49"/>
      <c r="AM54" s="24"/>
      <c r="AN54" s="49"/>
      <c r="AO54" s="24"/>
      <c r="AP54" s="49"/>
      <c r="AQ54" s="24"/>
      <c r="AR54" s="49"/>
      <c r="AS54" s="24"/>
      <c r="AT54" s="49"/>
      <c r="AU54" s="52"/>
      <c r="AV54" s="49"/>
      <c r="AW54" s="24"/>
      <c r="AX54" s="49"/>
      <c r="AY54" s="24"/>
      <c r="AZ54" s="49"/>
      <c r="BA54" s="24"/>
      <c r="BB54" s="49"/>
      <c r="BC54" s="24"/>
      <c r="BD54" s="49"/>
      <c r="BE54" s="24"/>
      <c r="BF54" s="49"/>
      <c r="BG54" s="24"/>
      <c r="BH54" s="49"/>
      <c r="BI54" s="24"/>
      <c r="BJ54" s="49"/>
      <c r="BK54" s="26" t="s">
        <v>182</v>
      </c>
      <c r="BL54" s="6"/>
      <c r="BM54" s="7"/>
      <c r="BN54" s="9"/>
    </row>
    <row r="55" spans="1:66" ht="15" x14ac:dyDescent="0.25">
      <c r="A55" s="53" t="s">
        <v>52</v>
      </c>
      <c r="B55" s="24"/>
      <c r="C55" s="49"/>
      <c r="D55" s="24"/>
      <c r="E55" s="49"/>
      <c r="F55" s="24"/>
      <c r="G55" s="49"/>
      <c r="H55" s="24"/>
      <c r="I55" s="54"/>
      <c r="J55" s="49"/>
      <c r="K55" s="24"/>
      <c r="L55" s="49"/>
      <c r="M55" s="24"/>
      <c r="N55" s="49"/>
      <c r="O55" s="51"/>
      <c r="P55" s="24"/>
      <c r="Q55" s="49"/>
      <c r="R55" s="24"/>
      <c r="S55" s="49"/>
      <c r="T55" s="24"/>
      <c r="U55" s="49"/>
      <c r="V55" s="24"/>
      <c r="W55" s="49"/>
      <c r="X55" s="51"/>
      <c r="Y55" s="51"/>
      <c r="Z55" s="51"/>
      <c r="AA55" s="51"/>
      <c r="AB55" s="51"/>
      <c r="AC55" s="24"/>
      <c r="AD55" s="49"/>
      <c r="AE55" s="24"/>
      <c r="AF55" s="49"/>
      <c r="AG55" s="24"/>
      <c r="AH55" s="49"/>
      <c r="AI55" s="24"/>
      <c r="AJ55" s="49"/>
      <c r="AK55" s="24"/>
      <c r="AL55" s="49"/>
      <c r="AM55" s="24"/>
      <c r="AN55" s="49"/>
      <c r="AO55" s="24"/>
      <c r="AP55" s="49"/>
      <c r="AQ55" s="24"/>
      <c r="AR55" s="49"/>
      <c r="AS55" s="24"/>
      <c r="AT55" s="49"/>
      <c r="AU55" s="52"/>
      <c r="AV55" s="49"/>
      <c r="AW55" s="24"/>
      <c r="AX55" s="49"/>
      <c r="AY55" s="24"/>
      <c r="AZ55" s="49"/>
      <c r="BA55" s="24"/>
      <c r="BB55" s="49"/>
      <c r="BC55" s="24"/>
      <c r="BD55" s="49"/>
      <c r="BE55" s="24"/>
      <c r="BF55" s="49"/>
      <c r="BG55" s="24"/>
      <c r="BH55" s="49"/>
      <c r="BI55" s="24"/>
      <c r="BJ55" s="49"/>
      <c r="BK55" s="26" t="s">
        <v>182</v>
      </c>
      <c r="BL55" s="6"/>
      <c r="BM55" s="7"/>
      <c r="BN55" s="9"/>
    </row>
    <row r="56" spans="1:66" ht="15.75" thickBot="1" x14ac:dyDescent="0.3">
      <c r="A56" s="53" t="s">
        <v>53</v>
      </c>
      <c r="B56" s="24"/>
      <c r="C56" s="49"/>
      <c r="D56" s="24"/>
      <c r="E56" s="49"/>
      <c r="F56" s="24"/>
      <c r="G56" s="49"/>
      <c r="H56" s="24"/>
      <c r="I56" s="54"/>
      <c r="J56" s="49"/>
      <c r="K56" s="24"/>
      <c r="L56" s="49"/>
      <c r="M56" s="24"/>
      <c r="N56" s="49"/>
      <c r="O56" s="51"/>
      <c r="P56" s="24"/>
      <c r="Q56" s="49"/>
      <c r="R56" s="24"/>
      <c r="S56" s="49"/>
      <c r="T56" s="24"/>
      <c r="U56" s="49"/>
      <c r="V56" s="24"/>
      <c r="W56" s="49"/>
      <c r="X56" s="51"/>
      <c r="Y56" s="51"/>
      <c r="Z56" s="51"/>
      <c r="AA56" s="51"/>
      <c r="AB56" s="51"/>
      <c r="AC56" s="24"/>
      <c r="AD56" s="49"/>
      <c r="AE56" s="24"/>
      <c r="AF56" s="49"/>
      <c r="AG56" s="24"/>
      <c r="AH56" s="49"/>
      <c r="AI56" s="24"/>
      <c r="AJ56" s="49"/>
      <c r="AK56" s="24"/>
      <c r="AL56" s="49"/>
      <c r="AM56" s="24"/>
      <c r="AN56" s="49"/>
      <c r="AO56" s="24"/>
      <c r="AP56" s="49"/>
      <c r="AQ56" s="24"/>
      <c r="AR56" s="49"/>
      <c r="AS56" s="24"/>
      <c r="AT56" s="49"/>
      <c r="AU56" s="52"/>
      <c r="AV56" s="49"/>
      <c r="AW56" s="24"/>
      <c r="AX56" s="49"/>
      <c r="AY56" s="24"/>
      <c r="AZ56" s="49"/>
      <c r="BA56" s="24"/>
      <c r="BB56" s="49"/>
      <c r="BC56" s="24"/>
      <c r="BD56" s="49"/>
      <c r="BE56" s="24"/>
      <c r="BF56" s="49"/>
      <c r="BG56" s="24"/>
      <c r="BH56" s="49"/>
      <c r="BI56" s="24"/>
      <c r="BJ56" s="49"/>
      <c r="BK56" s="26" t="s">
        <v>182</v>
      </c>
      <c r="BL56" s="6"/>
      <c r="BM56" s="7"/>
      <c r="BN56" s="9"/>
    </row>
    <row r="57" spans="1:66" s="2" customFormat="1" ht="15.75" thickBot="1" x14ac:dyDescent="0.3">
      <c r="A57" s="65" t="s">
        <v>157</v>
      </c>
      <c r="B57" s="66"/>
      <c r="C57" s="56">
        <f>SUM(C53:C56)</f>
        <v>0</v>
      </c>
      <c r="D57" s="57">
        <f>SUM(D53:D56)</f>
        <v>31146.9</v>
      </c>
      <c r="E57" s="56">
        <f>SUM(E53:E56)</f>
        <v>0</v>
      </c>
      <c r="F57" s="57">
        <f>SUM(F53:F56)</f>
        <v>0</v>
      </c>
      <c r="G57" s="56">
        <f>SUM(G53:G56)</f>
        <v>0</v>
      </c>
      <c r="H57" s="57">
        <f>SUM(H53:H56)</f>
        <v>0</v>
      </c>
      <c r="I57" s="58">
        <f>SUM(I53:I56)</f>
        <v>950000</v>
      </c>
      <c r="J57" s="56">
        <f>SUM(J53:J56)</f>
        <v>0</v>
      </c>
      <c r="K57" s="57">
        <f>SUM(K53:K56)</f>
        <v>0</v>
      </c>
      <c r="L57" s="56">
        <f>SUM(L53:L56)</f>
        <v>0</v>
      </c>
      <c r="M57" s="57">
        <f>SUM(M53:M56)</f>
        <v>0</v>
      </c>
      <c r="N57" s="56">
        <f>SUM(N53:N56)</f>
        <v>0</v>
      </c>
      <c r="O57" s="59">
        <f>SUM(O53:O56)</f>
        <v>0</v>
      </c>
      <c r="P57" s="57">
        <f>SUM(P53:P56)</f>
        <v>0</v>
      </c>
      <c r="Q57" s="56">
        <f>SUM(Q53:Q56)</f>
        <v>0</v>
      </c>
      <c r="R57" s="57">
        <f>SUM(R53:R56)</f>
        <v>0</v>
      </c>
      <c r="S57" s="56">
        <f>SUM(S53:S56)</f>
        <v>0</v>
      </c>
      <c r="T57" s="57">
        <f>SUM(T53:T56)</f>
        <v>0</v>
      </c>
      <c r="U57" s="56">
        <f>SUM(U53:U56)</f>
        <v>0</v>
      </c>
      <c r="V57" s="57">
        <f>SUM(V53:V56)</f>
        <v>96426931.900000006</v>
      </c>
      <c r="W57" s="56">
        <f>SUM(W53:W56)</f>
        <v>0</v>
      </c>
      <c r="X57" s="59">
        <f>SUM(X53:X56)</f>
        <v>0</v>
      </c>
      <c r="Y57" s="59">
        <f>SUM(Y53:Y56)</f>
        <v>0</v>
      </c>
      <c r="Z57" s="59">
        <f>SUM(Z53:Z56)</f>
        <v>0</v>
      </c>
      <c r="AA57" s="59">
        <f>SUM(AA53:AA56)</f>
        <v>1032357.1</v>
      </c>
      <c r="AB57" s="59">
        <f>SUM(AB53:AB56)</f>
        <v>0</v>
      </c>
      <c r="AC57" s="57">
        <f>SUM(AC53:AC56)</f>
        <v>0</v>
      </c>
      <c r="AD57" s="56">
        <f>SUM(AD53:AD56)</f>
        <v>0</v>
      </c>
      <c r="AE57" s="57">
        <f>SUM(AE53:AE56)</f>
        <v>0</v>
      </c>
      <c r="AF57" s="56">
        <f>SUM(AF53:AF56)</f>
        <v>0</v>
      </c>
      <c r="AG57" s="57">
        <f>SUM(AG53:AG56)</f>
        <v>0</v>
      </c>
      <c r="AH57" s="56">
        <f>SUM(AH53:AH56)</f>
        <v>0</v>
      </c>
      <c r="AI57" s="57">
        <f>SUM(AI53:AI56)</f>
        <v>0</v>
      </c>
      <c r="AJ57" s="56">
        <f>SUM(AJ53:AJ56)</f>
        <v>0</v>
      </c>
      <c r="AK57" s="57">
        <f>SUM(AK53:AK56)</f>
        <v>0</v>
      </c>
      <c r="AL57" s="56">
        <f>SUM(AL53:AL56)</f>
        <v>0</v>
      </c>
      <c r="AM57" s="57">
        <f>SUM(AM53:AM56)</f>
        <v>0</v>
      </c>
      <c r="AN57" s="56">
        <f>SUM(AN53:AN56)</f>
        <v>1299.0999999999999</v>
      </c>
      <c r="AO57" s="57">
        <f>SUM(AO53:AO56)</f>
        <v>0</v>
      </c>
      <c r="AP57" s="56">
        <f>SUM(AP53:AP56)</f>
        <v>0</v>
      </c>
      <c r="AQ57" s="57">
        <f>SUM(AQ53:AQ56)</f>
        <v>0</v>
      </c>
      <c r="AR57" s="56">
        <f>SUM(AR53:AR56)</f>
        <v>0</v>
      </c>
      <c r="AS57" s="57">
        <f>SUM(AS53:AS56)</f>
        <v>0</v>
      </c>
      <c r="AT57" s="56">
        <f>SUM(AT53:AT56)</f>
        <v>0</v>
      </c>
      <c r="AU57" s="57">
        <f>SUM(AU53:AU56)</f>
        <v>0</v>
      </c>
      <c r="AV57" s="56">
        <f>SUM(AV53:AV56)</f>
        <v>31146.9</v>
      </c>
      <c r="AW57" s="57">
        <f>SUM(AW53:AW56)</f>
        <v>0</v>
      </c>
      <c r="AX57" s="56">
        <f>SUM(AX53:AX56)</f>
        <v>0</v>
      </c>
      <c r="AY57" s="57">
        <f>SUM(AY53:AY56)</f>
        <v>0</v>
      </c>
      <c r="AZ57" s="56">
        <f>SUM(AZ53:AZ56)</f>
        <v>0</v>
      </c>
      <c r="BA57" s="57">
        <f>SUM(BA53:BA56)</f>
        <v>0</v>
      </c>
      <c r="BB57" s="56">
        <f>SUM(BB53:BB56)</f>
        <v>0</v>
      </c>
      <c r="BC57" s="57">
        <f>SUM(BC53:BC56)</f>
        <v>0</v>
      </c>
      <c r="BD57" s="56">
        <f>SUM(BD53:BD56)</f>
        <v>0</v>
      </c>
      <c r="BE57" s="57">
        <f>SUM(BE53:BE56)</f>
        <v>0</v>
      </c>
      <c r="BF57" s="56">
        <f>SUM(BF53:BF56)</f>
        <v>0</v>
      </c>
      <c r="BG57" s="57">
        <f>SUM(BG53:BG56)</f>
        <v>0</v>
      </c>
      <c r="BH57" s="56">
        <f>SUM(BH53:BH56)</f>
        <v>0</v>
      </c>
      <c r="BI57" s="57">
        <f>SUM(BI53:BI56)</f>
        <v>0</v>
      </c>
      <c r="BJ57" s="56">
        <f>SUM(BJ53:BJ56)</f>
        <v>0</v>
      </c>
      <c r="BK57" s="57" t="b">
        <f>SUM(BK53:BK56)=SUM(BL53:BL56) =SUM(BM53:BM56) =SUM(BN53:BN56)</f>
        <v>0</v>
      </c>
      <c r="BL57" s="22">
        <f t="shared" ref="C57:BN57" si="3">SUM(BL53:BL56)</f>
        <v>0</v>
      </c>
      <c r="BM57" s="23">
        <f t="shared" si="3"/>
        <v>0</v>
      </c>
      <c r="BN57" s="23">
        <f t="shared" si="3"/>
        <v>0</v>
      </c>
    </row>
    <row r="58" spans="1:66" ht="15" x14ac:dyDescent="0.25">
      <c r="A58" s="53" t="s">
        <v>57</v>
      </c>
      <c r="B58" s="42" t="s">
        <v>58</v>
      </c>
      <c r="C58" s="49"/>
      <c r="D58" s="24"/>
      <c r="E58" s="49"/>
      <c r="F58" s="24"/>
      <c r="G58" s="49"/>
      <c r="H58" s="24"/>
      <c r="I58" s="54"/>
      <c r="J58" s="49"/>
      <c r="K58" s="24"/>
      <c r="L58" s="49"/>
      <c r="M58" s="24"/>
      <c r="N58" s="49"/>
      <c r="O58" s="51"/>
      <c r="P58" s="24"/>
      <c r="Q58" s="49"/>
      <c r="R58" s="24"/>
      <c r="S58" s="49"/>
      <c r="T58" s="24"/>
      <c r="U58" s="49"/>
      <c r="V58" s="24"/>
      <c r="W58" s="49"/>
      <c r="X58" s="51"/>
      <c r="Y58" s="51"/>
      <c r="Z58" s="51"/>
      <c r="AA58" s="51"/>
      <c r="AB58" s="51"/>
      <c r="AC58" s="24"/>
      <c r="AD58" s="49"/>
      <c r="AE58" s="24"/>
      <c r="AF58" s="49"/>
      <c r="AG58" s="24"/>
      <c r="AH58" s="49"/>
      <c r="AI58" s="24"/>
      <c r="AJ58" s="49"/>
      <c r="AK58" s="24"/>
      <c r="AL58" s="49"/>
      <c r="AM58" s="24"/>
      <c r="AN58" s="49"/>
      <c r="AO58" s="24"/>
      <c r="AP58" s="49"/>
      <c r="AQ58" s="24"/>
      <c r="AR58" s="49"/>
      <c r="AS58" s="24"/>
      <c r="AT58" s="49"/>
      <c r="AU58" s="52"/>
      <c r="AV58" s="49"/>
      <c r="AW58" s="24"/>
      <c r="AX58" s="49"/>
      <c r="AY58" s="24"/>
      <c r="AZ58" s="49"/>
      <c r="BA58" s="24"/>
      <c r="BB58" s="49"/>
      <c r="BC58" s="24"/>
      <c r="BD58" s="49"/>
      <c r="BE58" s="24"/>
      <c r="BF58" s="49"/>
      <c r="BG58" s="24"/>
      <c r="BH58" s="49"/>
      <c r="BI58" s="24"/>
      <c r="BJ58" s="49"/>
      <c r="BK58" s="26" t="s">
        <v>182</v>
      </c>
      <c r="BL58" s="6"/>
      <c r="BM58" s="7"/>
      <c r="BN58" s="9"/>
    </row>
    <row r="59" spans="1:66" ht="15" x14ac:dyDescent="0.25">
      <c r="A59" s="49"/>
      <c r="B59" s="24"/>
      <c r="C59" s="49"/>
      <c r="D59" s="24"/>
      <c r="E59" s="49"/>
      <c r="F59" s="24"/>
      <c r="G59" s="49"/>
      <c r="H59" s="24"/>
      <c r="I59" s="54"/>
      <c r="J59" s="49"/>
      <c r="K59" s="24"/>
      <c r="L59" s="49"/>
      <c r="M59" s="24"/>
      <c r="N59" s="49"/>
      <c r="O59" s="51"/>
      <c r="P59" s="24"/>
      <c r="Q59" s="49"/>
      <c r="R59" s="24"/>
      <c r="S59" s="49"/>
      <c r="T59" s="24"/>
      <c r="U59" s="49"/>
      <c r="V59" s="24"/>
      <c r="W59" s="49"/>
      <c r="X59" s="51"/>
      <c r="Y59" s="51"/>
      <c r="Z59" s="51"/>
      <c r="AA59" s="51"/>
      <c r="AB59" s="51"/>
      <c r="AC59" s="24"/>
      <c r="AD59" s="49"/>
      <c r="AE59" s="24"/>
      <c r="AF59" s="49"/>
      <c r="AG59" s="24"/>
      <c r="AH59" s="49"/>
      <c r="AI59" s="24"/>
      <c r="AJ59" s="49"/>
      <c r="AK59" s="24"/>
      <c r="AL59" s="49"/>
      <c r="AM59" s="24"/>
      <c r="AN59" s="49"/>
      <c r="AO59" s="24"/>
      <c r="AP59" s="49"/>
      <c r="AQ59" s="24"/>
      <c r="AR59" s="49"/>
      <c r="AS59" s="24"/>
      <c r="AT59" s="49"/>
      <c r="AU59" s="52"/>
      <c r="AV59" s="49"/>
      <c r="AW59" s="24"/>
      <c r="AX59" s="49"/>
      <c r="AY59" s="24"/>
      <c r="AZ59" s="49"/>
      <c r="BA59" s="24"/>
      <c r="BB59" s="49"/>
      <c r="BC59" s="24"/>
      <c r="BD59" s="49"/>
      <c r="BE59" s="24"/>
      <c r="BF59" s="49"/>
      <c r="BG59" s="24"/>
      <c r="BH59" s="49"/>
      <c r="BI59" s="24"/>
      <c r="BJ59" s="49"/>
      <c r="BK59" s="26" t="s">
        <v>182</v>
      </c>
      <c r="BL59" s="6"/>
      <c r="BM59" s="7"/>
      <c r="BN59" s="9"/>
    </row>
    <row r="60" spans="1:66" ht="15" x14ac:dyDescent="0.2">
      <c r="A60" s="53" t="s">
        <v>59</v>
      </c>
      <c r="B60" s="52" t="s">
        <v>62</v>
      </c>
      <c r="C60" s="49">
        <v>0</v>
      </c>
      <c r="D60" s="52">
        <v>0</v>
      </c>
      <c r="E60" s="49">
        <v>0</v>
      </c>
      <c r="F60" s="52">
        <v>0</v>
      </c>
      <c r="G60" s="49">
        <v>0</v>
      </c>
      <c r="H60" s="52">
        <v>0</v>
      </c>
      <c r="I60" s="54">
        <v>0</v>
      </c>
      <c r="J60" s="49">
        <v>0</v>
      </c>
      <c r="K60" s="52">
        <v>0</v>
      </c>
      <c r="L60" s="49">
        <v>0</v>
      </c>
      <c r="M60" s="52">
        <v>0</v>
      </c>
      <c r="N60" s="49">
        <v>0</v>
      </c>
      <c r="O60" s="51">
        <v>0</v>
      </c>
      <c r="P60" s="52">
        <v>0</v>
      </c>
      <c r="Q60" s="49">
        <v>3010951.23</v>
      </c>
      <c r="R60" s="52">
        <v>0</v>
      </c>
      <c r="S60" s="49">
        <v>0</v>
      </c>
      <c r="T60" s="52">
        <v>0</v>
      </c>
      <c r="U60" s="49">
        <v>0</v>
      </c>
      <c r="V60" s="52">
        <v>0</v>
      </c>
      <c r="W60" s="49">
        <v>0</v>
      </c>
      <c r="X60" s="51">
        <v>0</v>
      </c>
      <c r="Y60" s="51"/>
      <c r="Z60" s="51"/>
      <c r="AA60" s="51"/>
      <c r="AB60" s="51">
        <v>0</v>
      </c>
      <c r="AC60" s="52">
        <v>0</v>
      </c>
      <c r="AD60" s="49">
        <v>0</v>
      </c>
      <c r="AE60" s="52">
        <v>0</v>
      </c>
      <c r="AF60" s="49">
        <v>0</v>
      </c>
      <c r="AG60" s="52">
        <v>0</v>
      </c>
      <c r="AH60" s="49">
        <v>0</v>
      </c>
      <c r="AI60" s="52">
        <v>0</v>
      </c>
      <c r="AJ60" s="49">
        <v>0</v>
      </c>
      <c r="AK60" s="52">
        <v>0</v>
      </c>
      <c r="AL60" s="49">
        <v>0</v>
      </c>
      <c r="AM60" s="52">
        <v>0</v>
      </c>
      <c r="AN60" s="49">
        <v>0</v>
      </c>
      <c r="AO60" s="52">
        <v>0</v>
      </c>
      <c r="AP60" s="49">
        <v>0</v>
      </c>
      <c r="AQ60" s="52">
        <v>0</v>
      </c>
      <c r="AR60" s="49">
        <v>0</v>
      </c>
      <c r="AS60" s="52">
        <v>0</v>
      </c>
      <c r="AT60" s="49">
        <v>0</v>
      </c>
      <c r="AU60" s="52">
        <v>0</v>
      </c>
      <c r="AV60" s="49">
        <v>0</v>
      </c>
      <c r="AW60" s="52">
        <v>0</v>
      </c>
      <c r="AX60" s="49">
        <v>0</v>
      </c>
      <c r="AY60" s="52">
        <v>0</v>
      </c>
      <c r="AZ60" s="49">
        <v>0</v>
      </c>
      <c r="BA60" s="52">
        <v>0</v>
      </c>
      <c r="BB60" s="49">
        <v>0</v>
      </c>
      <c r="BC60" s="52">
        <v>0</v>
      </c>
      <c r="BD60" s="49">
        <v>0</v>
      </c>
      <c r="BE60" s="52">
        <v>0</v>
      </c>
      <c r="BF60" s="49">
        <v>0</v>
      </c>
      <c r="BG60" s="52">
        <v>0</v>
      </c>
      <c r="BH60" s="49">
        <v>0</v>
      </c>
      <c r="BI60" s="52">
        <v>0</v>
      </c>
      <c r="BJ60" s="49">
        <v>0</v>
      </c>
      <c r="BK60" s="52" t="s">
        <v>185</v>
      </c>
      <c r="BL60" s="6">
        <v>0</v>
      </c>
      <c r="BM60" s="7">
        <v>0</v>
      </c>
      <c r="BN60" s="9"/>
    </row>
    <row r="61" spans="1:66" ht="15" x14ac:dyDescent="0.25">
      <c r="A61" s="53" t="s">
        <v>60</v>
      </c>
      <c r="B61" s="52" t="s">
        <v>172</v>
      </c>
      <c r="C61" s="49"/>
      <c r="D61" s="24"/>
      <c r="E61" s="49"/>
      <c r="F61" s="24"/>
      <c r="G61" s="49"/>
      <c r="H61" s="24"/>
      <c r="I61" s="54"/>
      <c r="J61" s="49"/>
      <c r="K61" s="24"/>
      <c r="L61" s="49"/>
      <c r="M61" s="24"/>
      <c r="N61" s="49"/>
      <c r="O61" s="51"/>
      <c r="P61" s="24"/>
      <c r="Q61" s="49"/>
      <c r="R61" s="24"/>
      <c r="S61" s="49"/>
      <c r="T61" s="24"/>
      <c r="U61" s="49"/>
      <c r="V61" s="24"/>
      <c r="W61" s="49"/>
      <c r="X61" s="51"/>
      <c r="Y61" s="51"/>
      <c r="Z61" s="51"/>
      <c r="AA61" s="51">
        <v>2006.8</v>
      </c>
      <c r="AB61" s="51"/>
      <c r="AC61" s="24"/>
      <c r="AD61" s="49"/>
      <c r="AE61" s="24"/>
      <c r="AF61" s="49"/>
      <c r="AG61" s="24"/>
      <c r="AH61" s="49"/>
      <c r="AI61" s="24"/>
      <c r="AJ61" s="49"/>
      <c r="AK61" s="24"/>
      <c r="AL61" s="49"/>
      <c r="AM61" s="24"/>
      <c r="AN61" s="49"/>
      <c r="AO61" s="24"/>
      <c r="AP61" s="49"/>
      <c r="AQ61" s="24"/>
      <c r="AR61" s="49"/>
      <c r="AS61" s="24"/>
      <c r="AT61" s="49"/>
      <c r="AU61" s="52"/>
      <c r="AV61" s="49"/>
      <c r="AW61" s="24"/>
      <c r="AX61" s="49"/>
      <c r="AY61" s="24"/>
      <c r="AZ61" s="49"/>
      <c r="BA61" s="24"/>
      <c r="BB61" s="49"/>
      <c r="BC61" s="24"/>
      <c r="BD61" s="49"/>
      <c r="BE61" s="24"/>
      <c r="BF61" s="49"/>
      <c r="BG61" s="24"/>
      <c r="BH61" s="49"/>
      <c r="BI61" s="24"/>
      <c r="BJ61" s="49"/>
      <c r="BK61" s="26" t="s">
        <v>182</v>
      </c>
      <c r="BL61" s="6"/>
      <c r="BM61" s="7"/>
      <c r="BN61" s="9"/>
    </row>
    <row r="62" spans="1:66" ht="15.75" thickBot="1" x14ac:dyDescent="0.3">
      <c r="A62" s="55" t="s">
        <v>61</v>
      </c>
      <c r="B62" s="24"/>
      <c r="C62" s="49"/>
      <c r="D62" s="24"/>
      <c r="E62" s="49"/>
      <c r="F62" s="24"/>
      <c r="G62" s="49"/>
      <c r="H62" s="24"/>
      <c r="I62" s="54"/>
      <c r="J62" s="49"/>
      <c r="K62" s="24"/>
      <c r="L62" s="49"/>
      <c r="M62" s="24"/>
      <c r="N62" s="49"/>
      <c r="O62" s="51"/>
      <c r="P62" s="24"/>
      <c r="Q62" s="49"/>
      <c r="R62" s="24"/>
      <c r="S62" s="49"/>
      <c r="T62" s="24"/>
      <c r="U62" s="49"/>
      <c r="V62" s="24"/>
      <c r="W62" s="49"/>
      <c r="X62" s="51"/>
      <c r="Y62" s="51"/>
      <c r="Z62" s="51"/>
      <c r="AA62" s="51"/>
      <c r="AB62" s="51"/>
      <c r="AC62" s="24"/>
      <c r="AD62" s="49"/>
      <c r="AE62" s="24"/>
      <c r="AF62" s="49"/>
      <c r="AG62" s="24"/>
      <c r="AH62" s="49"/>
      <c r="AI62" s="24"/>
      <c r="AJ62" s="49"/>
      <c r="AK62" s="24"/>
      <c r="AL62" s="49"/>
      <c r="AM62" s="24"/>
      <c r="AN62" s="49"/>
      <c r="AO62" s="24"/>
      <c r="AP62" s="49"/>
      <c r="AQ62" s="24"/>
      <c r="AR62" s="49"/>
      <c r="AS62" s="24"/>
      <c r="AT62" s="49"/>
      <c r="AU62" s="52"/>
      <c r="AV62" s="49"/>
      <c r="AW62" s="24"/>
      <c r="AX62" s="49"/>
      <c r="AY62" s="24"/>
      <c r="AZ62" s="49"/>
      <c r="BA62" s="24"/>
      <c r="BB62" s="49"/>
      <c r="BC62" s="24"/>
      <c r="BD62" s="49"/>
      <c r="BE62" s="24"/>
      <c r="BF62" s="49"/>
      <c r="BG62" s="24"/>
      <c r="BH62" s="49"/>
      <c r="BI62" s="24"/>
      <c r="BJ62" s="49"/>
      <c r="BK62" s="26" t="s">
        <v>182</v>
      </c>
      <c r="BL62" s="6"/>
      <c r="BM62" s="7"/>
      <c r="BN62" s="9"/>
    </row>
    <row r="63" spans="1:66" s="2" customFormat="1" ht="15.75" thickBot="1" x14ac:dyDescent="0.3">
      <c r="A63" s="67" t="s">
        <v>158</v>
      </c>
      <c r="B63" s="68"/>
      <c r="C63" s="56">
        <f>SUM(C60:C62)</f>
        <v>0</v>
      </c>
      <c r="D63" s="57">
        <f>SUM(D60:D62)</f>
        <v>0</v>
      </c>
      <c r="E63" s="56">
        <f>SUM(E60:E62)</f>
        <v>0</v>
      </c>
      <c r="F63" s="57">
        <f>SUM(F60:F62)</f>
        <v>0</v>
      </c>
      <c r="G63" s="56">
        <f>SUM(G60:G62)</f>
        <v>0</v>
      </c>
      <c r="H63" s="57">
        <f>SUM(H60:H62)</f>
        <v>0</v>
      </c>
      <c r="I63" s="58">
        <f>SUM(I60:I62)</f>
        <v>0</v>
      </c>
      <c r="J63" s="56">
        <f>SUM(J60:J62)</f>
        <v>0</v>
      </c>
      <c r="K63" s="57">
        <f>SUM(K60:K62)</f>
        <v>0</v>
      </c>
      <c r="L63" s="56">
        <f>SUM(L60:L62)</f>
        <v>0</v>
      </c>
      <c r="M63" s="57">
        <f>SUM(M60:M62)</f>
        <v>0</v>
      </c>
      <c r="N63" s="56">
        <f>SUM(N60:N62)</f>
        <v>0</v>
      </c>
      <c r="O63" s="59">
        <f>SUM(O60:O62)</f>
        <v>0</v>
      </c>
      <c r="P63" s="57">
        <f>SUM(P60:P62)</f>
        <v>0</v>
      </c>
      <c r="Q63" s="56">
        <f>SUM(Q60:Q62)</f>
        <v>3010951.23</v>
      </c>
      <c r="R63" s="57">
        <f>SUM(R60:R62)</f>
        <v>0</v>
      </c>
      <c r="S63" s="56">
        <f>SUM(S60:S62)</f>
        <v>0</v>
      </c>
      <c r="T63" s="57">
        <f>SUM(T60:T62)</f>
        <v>0</v>
      </c>
      <c r="U63" s="56">
        <f>SUM(U60:U62)</f>
        <v>0</v>
      </c>
      <c r="V63" s="57">
        <f>SUM(V60:V62)</f>
        <v>0</v>
      </c>
      <c r="W63" s="56">
        <f>SUM(W60:W62)</f>
        <v>0</v>
      </c>
      <c r="X63" s="59">
        <f>SUM(X60:X62)</f>
        <v>0</v>
      </c>
      <c r="Y63" s="59">
        <f>SUM(Y60:Y62)</f>
        <v>0</v>
      </c>
      <c r="Z63" s="59">
        <f>SUM(Z60:Z62)</f>
        <v>0</v>
      </c>
      <c r="AA63" s="59">
        <f>SUM(AA60:AA62)</f>
        <v>2006.8</v>
      </c>
      <c r="AB63" s="59">
        <f>SUM(AB60:AB62)</f>
        <v>0</v>
      </c>
      <c r="AC63" s="57">
        <f>SUM(AC60:AC62)</f>
        <v>0</v>
      </c>
      <c r="AD63" s="56">
        <f>SUM(AD60:AD62)</f>
        <v>0</v>
      </c>
      <c r="AE63" s="57">
        <f>SUM(AE60:AE62)</f>
        <v>0</v>
      </c>
      <c r="AF63" s="56">
        <f>SUM(AF60:AF62)</f>
        <v>0</v>
      </c>
      <c r="AG63" s="57">
        <f>SUM(AG60:AG62)</f>
        <v>0</v>
      </c>
      <c r="AH63" s="56">
        <f>SUM(AH60:AH62)</f>
        <v>0</v>
      </c>
      <c r="AI63" s="57">
        <f>SUM(AI60:AI62)</f>
        <v>0</v>
      </c>
      <c r="AJ63" s="56">
        <f>SUM(AJ60:AJ62)</f>
        <v>0</v>
      </c>
      <c r="AK63" s="57">
        <f>SUM(AK60:AK62)</f>
        <v>0</v>
      </c>
      <c r="AL63" s="56">
        <f>SUM(AL60:AL62)</f>
        <v>0</v>
      </c>
      <c r="AM63" s="57">
        <f>SUM(AM60:AM62)</f>
        <v>0</v>
      </c>
      <c r="AN63" s="56">
        <f>SUM(AN60:AN62)</f>
        <v>0</v>
      </c>
      <c r="AO63" s="57">
        <f>SUM(AO60:AO62)</f>
        <v>0</v>
      </c>
      <c r="AP63" s="56">
        <f>SUM(AP60:AP62)</f>
        <v>0</v>
      </c>
      <c r="AQ63" s="57">
        <f>SUM(AQ60:AQ62)</f>
        <v>0</v>
      </c>
      <c r="AR63" s="56">
        <f>SUM(AR60:AR62)</f>
        <v>0</v>
      </c>
      <c r="AS63" s="57">
        <f>SUM(AS60:AS62)</f>
        <v>0</v>
      </c>
      <c r="AT63" s="56">
        <f>SUM(AT60:AT62)</f>
        <v>0</v>
      </c>
      <c r="AU63" s="57">
        <f>SUM(AU60:AU62)</f>
        <v>0</v>
      </c>
      <c r="AV63" s="56">
        <f>SUM(AV60:AV62)</f>
        <v>0</v>
      </c>
      <c r="AW63" s="57">
        <f>SUM(AW60:AW62)</f>
        <v>0</v>
      </c>
      <c r="AX63" s="56">
        <f>SUM(AX60:AX62)</f>
        <v>0</v>
      </c>
      <c r="AY63" s="57">
        <f>SUM(AY60:AY62)</f>
        <v>0</v>
      </c>
      <c r="AZ63" s="56">
        <f>SUM(AZ60:AZ62)</f>
        <v>0</v>
      </c>
      <c r="BA63" s="57">
        <f>SUM(BA60:BA62)</f>
        <v>0</v>
      </c>
      <c r="BB63" s="56">
        <f>SUM(BB60:BB62)</f>
        <v>0</v>
      </c>
      <c r="BC63" s="57">
        <f>SUM(BC60:BC62)</f>
        <v>0</v>
      </c>
      <c r="BD63" s="56">
        <f>SUM(BD60:BD62)</f>
        <v>0</v>
      </c>
      <c r="BE63" s="57">
        <f>SUM(BE60:BE62)</f>
        <v>0</v>
      </c>
      <c r="BF63" s="56">
        <f>SUM(BF60:BF62)</f>
        <v>0</v>
      </c>
      <c r="BG63" s="57">
        <f>SUM(BG60:BG62)</f>
        <v>0</v>
      </c>
      <c r="BH63" s="56">
        <f>SUM(BH60:BH62)</f>
        <v>0</v>
      </c>
      <c r="BI63" s="57">
        <f>SUM(BI60:BI62)</f>
        <v>0</v>
      </c>
      <c r="BJ63" s="56">
        <f>SUM(BJ60:BJ62)</f>
        <v>0</v>
      </c>
      <c r="BK63" s="57" t="b">
        <f>SUM(BK60:BK62)=SUM(BL60:BL62) =SUM(BM60:BM62) =SUM(BN60:BN62)</f>
        <v>0</v>
      </c>
      <c r="BL63" s="22">
        <f t="shared" ref="C63:BN63" si="4">SUM(BL60:BL62)</f>
        <v>0</v>
      </c>
      <c r="BM63" s="23">
        <f t="shared" si="4"/>
        <v>0</v>
      </c>
      <c r="BN63" s="23">
        <f t="shared" si="4"/>
        <v>0</v>
      </c>
    </row>
    <row r="64" spans="1:66" ht="15" x14ac:dyDescent="0.25">
      <c r="A64" s="53" t="s">
        <v>74</v>
      </c>
      <c r="B64" s="42" t="s">
        <v>63</v>
      </c>
      <c r="C64" s="49"/>
      <c r="D64" s="24"/>
      <c r="E64" s="49"/>
      <c r="F64" s="24"/>
      <c r="G64" s="49"/>
      <c r="H64" s="24"/>
      <c r="I64" s="54"/>
      <c r="J64" s="49"/>
      <c r="K64" s="24"/>
      <c r="L64" s="49"/>
      <c r="M64" s="24"/>
      <c r="N64" s="49"/>
      <c r="O64" s="51"/>
      <c r="P64" s="24"/>
      <c r="Q64" s="49"/>
      <c r="R64" s="24"/>
      <c r="S64" s="49"/>
      <c r="T64" s="24"/>
      <c r="U64" s="49"/>
      <c r="V64" s="24"/>
      <c r="W64" s="49"/>
      <c r="X64" s="51"/>
      <c r="Y64" s="51"/>
      <c r="Z64" s="51"/>
      <c r="AA64" s="51"/>
      <c r="AB64" s="51"/>
      <c r="AC64" s="24"/>
      <c r="AD64" s="49"/>
      <c r="AE64" s="24"/>
      <c r="AF64" s="49"/>
      <c r="AG64" s="24"/>
      <c r="AH64" s="49"/>
      <c r="AI64" s="24"/>
      <c r="AJ64" s="49"/>
      <c r="AK64" s="24"/>
      <c r="AL64" s="49"/>
      <c r="AM64" s="24"/>
      <c r="AN64" s="49"/>
      <c r="AO64" s="24"/>
      <c r="AP64" s="49"/>
      <c r="AQ64" s="24"/>
      <c r="AR64" s="49"/>
      <c r="AS64" s="24"/>
      <c r="AT64" s="49"/>
      <c r="AU64" s="52"/>
      <c r="AV64" s="49"/>
      <c r="AW64" s="24"/>
      <c r="AX64" s="49"/>
      <c r="AY64" s="24"/>
      <c r="AZ64" s="49"/>
      <c r="BA64" s="24"/>
      <c r="BB64" s="49"/>
      <c r="BC64" s="24"/>
      <c r="BD64" s="49"/>
      <c r="BE64" s="24"/>
      <c r="BF64" s="49"/>
      <c r="BG64" s="24"/>
      <c r="BH64" s="49"/>
      <c r="BI64" s="24"/>
      <c r="BJ64" s="49"/>
      <c r="BK64" s="26" t="s">
        <v>182</v>
      </c>
      <c r="BL64" s="6"/>
      <c r="BM64" s="7"/>
      <c r="BN64" s="9"/>
    </row>
    <row r="65" spans="1:66" ht="15" x14ac:dyDescent="0.25">
      <c r="A65" s="49"/>
      <c r="B65" s="24"/>
      <c r="C65" s="49"/>
      <c r="D65" s="24"/>
      <c r="E65" s="49"/>
      <c r="F65" s="24"/>
      <c r="G65" s="49"/>
      <c r="H65" s="24"/>
      <c r="I65" s="54"/>
      <c r="J65" s="49"/>
      <c r="K65" s="24"/>
      <c r="L65" s="49"/>
      <c r="M65" s="24"/>
      <c r="N65" s="49"/>
      <c r="O65" s="51"/>
      <c r="P65" s="24"/>
      <c r="Q65" s="49"/>
      <c r="R65" s="24"/>
      <c r="S65" s="49"/>
      <c r="T65" s="24"/>
      <c r="U65" s="49"/>
      <c r="V65" s="24"/>
      <c r="W65" s="49"/>
      <c r="X65" s="51"/>
      <c r="Y65" s="51"/>
      <c r="Z65" s="51"/>
      <c r="AA65" s="51"/>
      <c r="AB65" s="51"/>
      <c r="AC65" s="24"/>
      <c r="AD65" s="49"/>
      <c r="AE65" s="24"/>
      <c r="AF65" s="49"/>
      <c r="AG65" s="24"/>
      <c r="AH65" s="49"/>
      <c r="AI65" s="24"/>
      <c r="AJ65" s="49"/>
      <c r="AK65" s="24"/>
      <c r="AL65" s="49"/>
      <c r="AM65" s="24"/>
      <c r="AN65" s="49"/>
      <c r="AO65" s="24"/>
      <c r="AP65" s="49"/>
      <c r="AQ65" s="24"/>
      <c r="AR65" s="49"/>
      <c r="AS65" s="24"/>
      <c r="AT65" s="49"/>
      <c r="AU65" s="52"/>
      <c r="AV65" s="49"/>
      <c r="AW65" s="24"/>
      <c r="AX65" s="49"/>
      <c r="AY65" s="24"/>
      <c r="AZ65" s="49"/>
      <c r="BA65" s="24"/>
      <c r="BB65" s="49"/>
      <c r="BC65" s="24"/>
      <c r="BD65" s="49"/>
      <c r="BE65" s="24"/>
      <c r="BF65" s="49"/>
      <c r="BG65" s="24"/>
      <c r="BH65" s="49"/>
      <c r="BI65" s="24"/>
      <c r="BJ65" s="49"/>
      <c r="BK65" s="26" t="s">
        <v>182</v>
      </c>
      <c r="BL65" s="6"/>
      <c r="BM65" s="7"/>
      <c r="BN65" s="9"/>
    </row>
    <row r="66" spans="1:66" ht="15" x14ac:dyDescent="0.25">
      <c r="A66" s="53" t="s">
        <v>64</v>
      </c>
      <c r="B66" s="52" t="s">
        <v>69</v>
      </c>
      <c r="C66" s="49">
        <v>2081.5</v>
      </c>
      <c r="D66" s="24"/>
      <c r="E66" s="49">
        <v>1000</v>
      </c>
      <c r="F66" s="24"/>
      <c r="G66" s="49">
        <v>0</v>
      </c>
      <c r="H66" s="52">
        <v>2000</v>
      </c>
      <c r="I66" s="54">
        <v>0</v>
      </c>
      <c r="J66" s="49">
        <v>0</v>
      </c>
      <c r="K66" s="52">
        <v>0</v>
      </c>
      <c r="L66" s="49">
        <v>0</v>
      </c>
      <c r="M66" s="52">
        <v>0</v>
      </c>
      <c r="N66" s="49">
        <v>0</v>
      </c>
      <c r="O66" s="51">
        <v>1167.9000000000001</v>
      </c>
      <c r="P66" s="52">
        <v>5000</v>
      </c>
      <c r="Q66" s="49">
        <v>17729.84</v>
      </c>
      <c r="R66" s="52">
        <v>0</v>
      </c>
      <c r="S66" s="49">
        <v>22245.77</v>
      </c>
      <c r="T66" s="52">
        <v>1000</v>
      </c>
      <c r="U66" s="49">
        <v>1120</v>
      </c>
      <c r="V66" s="52">
        <v>1168000</v>
      </c>
      <c r="W66" s="49">
        <v>0</v>
      </c>
      <c r="X66" s="51">
        <v>0</v>
      </c>
      <c r="Y66" s="51"/>
      <c r="Z66" s="51"/>
      <c r="AA66" s="51"/>
      <c r="AB66" s="51">
        <v>0</v>
      </c>
      <c r="AC66" s="24"/>
      <c r="AD66" s="49"/>
      <c r="AE66" s="52">
        <v>0</v>
      </c>
      <c r="AF66" s="49">
        <v>0</v>
      </c>
      <c r="AG66" s="52">
        <v>0</v>
      </c>
      <c r="AH66" s="49">
        <v>100</v>
      </c>
      <c r="AI66" s="52">
        <v>0</v>
      </c>
      <c r="AJ66" s="49">
        <v>0</v>
      </c>
      <c r="AK66" s="52">
        <v>0</v>
      </c>
      <c r="AL66" s="49">
        <v>0</v>
      </c>
      <c r="AM66" s="52">
        <v>0</v>
      </c>
      <c r="AN66" s="49">
        <v>500</v>
      </c>
      <c r="AO66" s="52">
        <v>400</v>
      </c>
      <c r="AP66" s="49">
        <v>200</v>
      </c>
      <c r="AQ66" s="52">
        <v>0</v>
      </c>
      <c r="AR66" s="49">
        <v>500</v>
      </c>
      <c r="AS66" s="52">
        <v>0</v>
      </c>
      <c r="AT66" s="49">
        <v>0</v>
      </c>
      <c r="AU66" s="52">
        <v>0</v>
      </c>
      <c r="AV66" s="49"/>
      <c r="AW66" s="24"/>
      <c r="AX66" s="49">
        <v>1500</v>
      </c>
      <c r="AY66" s="52">
        <v>0</v>
      </c>
      <c r="AZ66" s="49">
        <v>0</v>
      </c>
      <c r="BA66" s="52">
        <v>0</v>
      </c>
      <c r="BB66" s="49">
        <v>0</v>
      </c>
      <c r="BC66" s="52">
        <v>200</v>
      </c>
      <c r="BD66" s="49">
        <v>0</v>
      </c>
      <c r="BE66" s="52">
        <v>0</v>
      </c>
      <c r="BF66" s="49">
        <v>0</v>
      </c>
      <c r="BG66" s="52">
        <v>0</v>
      </c>
      <c r="BH66" s="49">
        <v>0</v>
      </c>
      <c r="BI66" s="52">
        <v>0</v>
      </c>
      <c r="BJ66" s="49">
        <v>0</v>
      </c>
      <c r="BK66" s="52" t="s">
        <v>185</v>
      </c>
      <c r="BL66" s="6">
        <v>0</v>
      </c>
      <c r="BM66" s="7">
        <v>0</v>
      </c>
      <c r="BN66" s="9"/>
    </row>
    <row r="67" spans="1:66" ht="15" x14ac:dyDescent="0.25">
      <c r="A67" s="53" t="s">
        <v>65</v>
      </c>
      <c r="B67" s="52" t="s">
        <v>68</v>
      </c>
      <c r="C67" s="49">
        <v>20000</v>
      </c>
      <c r="D67" s="24"/>
      <c r="E67" s="49">
        <v>10820</v>
      </c>
      <c r="F67" s="52">
        <v>97860</v>
      </c>
      <c r="G67" s="49">
        <v>7500</v>
      </c>
      <c r="H67" s="52">
        <v>6500</v>
      </c>
      <c r="I67" s="54">
        <v>0</v>
      </c>
      <c r="J67" s="49">
        <v>750</v>
      </c>
      <c r="K67" s="52">
        <v>0</v>
      </c>
      <c r="L67" s="49">
        <v>0</v>
      </c>
      <c r="M67" s="52">
        <v>0</v>
      </c>
      <c r="N67" s="49">
        <v>0</v>
      </c>
      <c r="O67" s="51">
        <v>0</v>
      </c>
      <c r="P67" s="52">
        <v>14000</v>
      </c>
      <c r="Q67" s="49">
        <v>18464.689999999999</v>
      </c>
      <c r="R67" s="52">
        <v>0</v>
      </c>
      <c r="S67" s="49">
        <v>70870.490000000005</v>
      </c>
      <c r="T67" s="52">
        <v>10000</v>
      </c>
      <c r="U67" s="49">
        <v>100</v>
      </c>
      <c r="V67" s="52">
        <v>700000</v>
      </c>
      <c r="W67" s="49">
        <v>0</v>
      </c>
      <c r="X67" s="51">
        <v>10000</v>
      </c>
      <c r="Y67" s="51"/>
      <c r="Z67" s="51"/>
      <c r="AA67" s="51"/>
      <c r="AB67" s="51">
        <v>0</v>
      </c>
      <c r="AC67" s="24"/>
      <c r="AD67" s="49">
        <v>600</v>
      </c>
      <c r="AE67" s="52">
        <v>0</v>
      </c>
      <c r="AF67" s="49">
        <v>0</v>
      </c>
      <c r="AG67" s="52">
        <v>0</v>
      </c>
      <c r="AH67" s="49">
        <v>100</v>
      </c>
      <c r="AI67" s="52">
        <v>0</v>
      </c>
      <c r="AJ67" s="49">
        <v>0</v>
      </c>
      <c r="AK67" s="52">
        <v>0</v>
      </c>
      <c r="AL67" s="49">
        <v>0</v>
      </c>
      <c r="AM67" s="52">
        <v>0</v>
      </c>
      <c r="AN67" s="49">
        <v>500</v>
      </c>
      <c r="AO67" s="52">
        <v>0</v>
      </c>
      <c r="AP67" s="49">
        <v>0</v>
      </c>
      <c r="AQ67" s="52">
        <v>0</v>
      </c>
      <c r="AR67" s="49">
        <v>0</v>
      </c>
      <c r="AS67" s="52">
        <v>500</v>
      </c>
      <c r="AT67" s="49">
        <v>0</v>
      </c>
      <c r="AU67" s="52">
        <v>100</v>
      </c>
      <c r="AV67" s="49"/>
      <c r="AW67" s="24"/>
      <c r="AX67" s="49">
        <v>1400</v>
      </c>
      <c r="AY67" s="52">
        <v>0</v>
      </c>
      <c r="AZ67" s="49">
        <v>0</v>
      </c>
      <c r="BA67" s="52">
        <v>0</v>
      </c>
      <c r="BB67" s="49">
        <v>0</v>
      </c>
      <c r="BC67" s="52">
        <v>0</v>
      </c>
      <c r="BD67" s="49">
        <v>0</v>
      </c>
      <c r="BE67" s="52">
        <v>0</v>
      </c>
      <c r="BF67" s="49">
        <v>0</v>
      </c>
      <c r="BG67" s="52">
        <v>0</v>
      </c>
      <c r="BH67" s="49">
        <v>0</v>
      </c>
      <c r="BI67" s="52">
        <v>0</v>
      </c>
      <c r="BJ67" s="49">
        <v>0</v>
      </c>
      <c r="BK67" s="52" t="s">
        <v>185</v>
      </c>
      <c r="BL67" s="6">
        <v>0</v>
      </c>
      <c r="BM67" s="7">
        <v>0</v>
      </c>
      <c r="BN67" s="9"/>
    </row>
    <row r="68" spans="1:66" ht="15" x14ac:dyDescent="0.25">
      <c r="A68" s="53" t="s">
        <v>66</v>
      </c>
      <c r="B68" s="52" t="s">
        <v>70</v>
      </c>
      <c r="C68" s="49">
        <v>8482.5</v>
      </c>
      <c r="D68" s="24"/>
      <c r="E68" s="49">
        <v>155884.79999999999</v>
      </c>
      <c r="F68" s="52">
        <v>63691.199999999997</v>
      </c>
      <c r="G68" s="49">
        <v>4164.2</v>
      </c>
      <c r="H68" s="52">
        <v>762738</v>
      </c>
      <c r="I68" s="54">
        <v>6000</v>
      </c>
      <c r="J68" s="49">
        <v>0</v>
      </c>
      <c r="K68" s="52">
        <v>0</v>
      </c>
      <c r="L68" s="49">
        <v>2500</v>
      </c>
      <c r="M68" s="52">
        <v>1000</v>
      </c>
      <c r="N68" s="49">
        <v>0</v>
      </c>
      <c r="O68" s="51">
        <v>6709.8</v>
      </c>
      <c r="P68" s="52">
        <v>13308</v>
      </c>
      <c r="Q68" s="49">
        <v>1827.21</v>
      </c>
      <c r="R68" s="52">
        <v>0</v>
      </c>
      <c r="S68" s="49">
        <v>63735.25</v>
      </c>
      <c r="T68" s="52">
        <v>1800</v>
      </c>
      <c r="U68" s="49">
        <v>0</v>
      </c>
      <c r="V68" s="52">
        <v>0</v>
      </c>
      <c r="W68" s="49">
        <v>0</v>
      </c>
      <c r="X68" s="51">
        <v>0</v>
      </c>
      <c r="Y68" s="51"/>
      <c r="Z68" s="51"/>
      <c r="AA68" s="51"/>
      <c r="AB68" s="51">
        <v>0</v>
      </c>
      <c r="AC68" s="24"/>
      <c r="AD68" s="49">
        <v>2830.6</v>
      </c>
      <c r="AE68" s="52">
        <v>0</v>
      </c>
      <c r="AF68" s="49">
        <v>950</v>
      </c>
      <c r="AG68" s="52">
        <v>1300</v>
      </c>
      <c r="AH68" s="49">
        <v>100</v>
      </c>
      <c r="AI68" s="52">
        <v>0</v>
      </c>
      <c r="AJ68" s="49">
        <v>0</v>
      </c>
      <c r="AK68" s="52">
        <v>200</v>
      </c>
      <c r="AL68" s="49">
        <v>1000</v>
      </c>
      <c r="AM68" s="52">
        <v>0</v>
      </c>
      <c r="AN68" s="49">
        <v>0</v>
      </c>
      <c r="AO68" s="52">
        <v>150</v>
      </c>
      <c r="AP68" s="49">
        <v>1500</v>
      </c>
      <c r="AQ68" s="52">
        <v>650</v>
      </c>
      <c r="AR68" s="49">
        <v>0</v>
      </c>
      <c r="AS68" s="52">
        <v>1200</v>
      </c>
      <c r="AT68" s="49">
        <v>0</v>
      </c>
      <c r="AU68" s="52">
        <v>0</v>
      </c>
      <c r="AV68" s="49"/>
      <c r="AW68" s="52">
        <v>500</v>
      </c>
      <c r="AX68" s="49">
        <v>3000</v>
      </c>
      <c r="AY68" s="52">
        <v>0</v>
      </c>
      <c r="AZ68" s="49">
        <v>3000</v>
      </c>
      <c r="BA68" s="52">
        <v>0</v>
      </c>
      <c r="BB68" s="49">
        <v>0</v>
      </c>
      <c r="BC68" s="52">
        <v>0</v>
      </c>
      <c r="BD68" s="49">
        <v>911.6</v>
      </c>
      <c r="BE68" s="52">
        <v>0</v>
      </c>
      <c r="BF68" s="49">
        <v>2000</v>
      </c>
      <c r="BG68" s="52">
        <v>0</v>
      </c>
      <c r="BH68" s="49">
        <v>0</v>
      </c>
      <c r="BI68" s="52">
        <v>0</v>
      </c>
      <c r="BJ68" s="49">
        <v>200</v>
      </c>
      <c r="BK68" s="52" t="s">
        <v>185</v>
      </c>
      <c r="BL68" s="6">
        <v>0</v>
      </c>
      <c r="BM68" s="7">
        <v>0</v>
      </c>
      <c r="BN68" s="9"/>
    </row>
    <row r="69" spans="1:66" ht="15" x14ac:dyDescent="0.25">
      <c r="A69" s="53" t="s">
        <v>67</v>
      </c>
      <c r="B69" s="52" t="s">
        <v>71</v>
      </c>
      <c r="C69" s="49">
        <v>1025</v>
      </c>
      <c r="D69" s="24"/>
      <c r="E69" s="49">
        <v>3913</v>
      </c>
      <c r="F69" s="52">
        <v>171565.2</v>
      </c>
      <c r="G69" s="49">
        <v>24650.5</v>
      </c>
      <c r="H69" s="52">
        <v>166319</v>
      </c>
      <c r="I69" s="54">
        <v>0</v>
      </c>
      <c r="J69" s="49">
        <v>0</v>
      </c>
      <c r="K69" s="52">
        <v>0</v>
      </c>
      <c r="L69" s="49">
        <v>4000</v>
      </c>
      <c r="M69" s="52">
        <v>8434</v>
      </c>
      <c r="N69" s="49">
        <v>0</v>
      </c>
      <c r="O69" s="51">
        <v>16775.599999999999</v>
      </c>
      <c r="P69" s="52">
        <v>0</v>
      </c>
      <c r="Q69" s="49">
        <v>13817.98</v>
      </c>
      <c r="R69" s="52">
        <v>0</v>
      </c>
      <c r="S69" s="49">
        <v>19338.18</v>
      </c>
      <c r="T69" s="52">
        <v>25000</v>
      </c>
      <c r="U69" s="49">
        <v>0</v>
      </c>
      <c r="V69" s="52">
        <v>0</v>
      </c>
      <c r="W69" s="49">
        <v>0</v>
      </c>
      <c r="X69" s="51">
        <v>61162.5</v>
      </c>
      <c r="Y69" s="51"/>
      <c r="Z69" s="51"/>
      <c r="AA69" s="51"/>
      <c r="AB69" s="51">
        <v>0</v>
      </c>
      <c r="AC69" s="24"/>
      <c r="AD69" s="49">
        <v>3430.6</v>
      </c>
      <c r="AE69" s="52">
        <v>0</v>
      </c>
      <c r="AF69" s="49">
        <v>0</v>
      </c>
      <c r="AG69" s="52">
        <v>0</v>
      </c>
      <c r="AH69" s="49">
        <v>0</v>
      </c>
      <c r="AI69" s="52">
        <v>0</v>
      </c>
      <c r="AJ69" s="49">
        <v>0</v>
      </c>
      <c r="AK69" s="52">
        <v>0</v>
      </c>
      <c r="AL69" s="49">
        <v>0</v>
      </c>
      <c r="AM69" s="52">
        <v>0</v>
      </c>
      <c r="AN69" s="49">
        <v>0</v>
      </c>
      <c r="AO69" s="52">
        <v>300</v>
      </c>
      <c r="AP69" s="49">
        <v>0</v>
      </c>
      <c r="AQ69" s="52">
        <v>0</v>
      </c>
      <c r="AR69" s="49">
        <v>0</v>
      </c>
      <c r="AS69" s="52">
        <v>200</v>
      </c>
      <c r="AT69" s="49">
        <v>0</v>
      </c>
      <c r="AU69" s="52">
        <v>200</v>
      </c>
      <c r="AV69" s="49"/>
      <c r="AW69" s="24"/>
      <c r="AX69" s="49">
        <v>500</v>
      </c>
      <c r="AY69" s="52">
        <v>0</v>
      </c>
      <c r="AZ69" s="49">
        <v>300</v>
      </c>
      <c r="BA69" s="52">
        <v>0</v>
      </c>
      <c r="BB69" s="49">
        <v>0</v>
      </c>
      <c r="BC69" s="52">
        <v>0</v>
      </c>
      <c r="BD69" s="49">
        <v>0</v>
      </c>
      <c r="BE69" s="52">
        <v>500</v>
      </c>
      <c r="BF69" s="49">
        <v>0</v>
      </c>
      <c r="BG69" s="52">
        <v>0</v>
      </c>
      <c r="BH69" s="49">
        <v>0</v>
      </c>
      <c r="BI69" s="52">
        <v>0</v>
      </c>
      <c r="BJ69" s="49">
        <v>50</v>
      </c>
      <c r="BK69" s="52" t="s">
        <v>185</v>
      </c>
      <c r="BL69" s="6">
        <v>0</v>
      </c>
      <c r="BM69" s="7">
        <v>0</v>
      </c>
      <c r="BN69" s="9"/>
    </row>
    <row r="70" spans="1:66" ht="15" x14ac:dyDescent="0.25">
      <c r="A70" s="53" t="s">
        <v>72</v>
      </c>
      <c r="B70" s="52" t="s">
        <v>73</v>
      </c>
      <c r="C70" s="49"/>
      <c r="D70" s="24"/>
      <c r="E70" s="49"/>
      <c r="F70" s="52">
        <v>323241.90000000002</v>
      </c>
      <c r="G70" s="49">
        <v>84338.2</v>
      </c>
      <c r="H70" s="52">
        <v>0</v>
      </c>
      <c r="I70" s="54"/>
      <c r="J70" s="49"/>
      <c r="K70" s="24"/>
      <c r="L70" s="49"/>
      <c r="M70" s="24"/>
      <c r="N70" s="49">
        <v>4655</v>
      </c>
      <c r="O70" s="51">
        <v>654.70000000000005</v>
      </c>
      <c r="P70" s="52">
        <v>0</v>
      </c>
      <c r="Q70" s="49">
        <v>0</v>
      </c>
      <c r="R70" s="52">
        <v>0</v>
      </c>
      <c r="S70" s="49">
        <v>20600.650000000001</v>
      </c>
      <c r="T70" s="52">
        <v>0</v>
      </c>
      <c r="U70" s="49">
        <v>0</v>
      </c>
      <c r="V70" s="52">
        <v>0</v>
      </c>
      <c r="W70" s="49">
        <v>7320</v>
      </c>
      <c r="X70" s="51">
        <v>0</v>
      </c>
      <c r="Y70" s="51"/>
      <c r="Z70" s="51"/>
      <c r="AA70" s="51"/>
      <c r="AB70" s="51"/>
      <c r="AC70" s="24"/>
      <c r="AD70" s="49"/>
      <c r="AE70" s="52">
        <v>0</v>
      </c>
      <c r="AF70" s="49">
        <v>0</v>
      </c>
      <c r="AG70" s="24"/>
      <c r="AH70" s="49">
        <v>0</v>
      </c>
      <c r="AI70" s="52">
        <v>0</v>
      </c>
      <c r="AJ70" s="49">
        <v>0</v>
      </c>
      <c r="AK70" s="52">
        <v>0</v>
      </c>
      <c r="AL70" s="49"/>
      <c r="AM70" s="24"/>
      <c r="AN70" s="49"/>
      <c r="AO70" s="52">
        <v>350</v>
      </c>
      <c r="AP70" s="49"/>
      <c r="AQ70" s="24"/>
      <c r="AR70" s="49">
        <v>1170</v>
      </c>
      <c r="AS70" s="52">
        <v>0</v>
      </c>
      <c r="AT70" s="49">
        <v>0</v>
      </c>
      <c r="AU70" s="52"/>
      <c r="AV70" s="49"/>
      <c r="AW70" s="24"/>
      <c r="AX70" s="49">
        <v>1000</v>
      </c>
      <c r="AY70" s="52">
        <v>0</v>
      </c>
      <c r="AZ70" s="49">
        <v>0</v>
      </c>
      <c r="BA70" s="24"/>
      <c r="BB70" s="49">
        <v>0</v>
      </c>
      <c r="BC70" s="52">
        <v>0</v>
      </c>
      <c r="BD70" s="49">
        <v>0</v>
      </c>
      <c r="BE70" s="52">
        <v>250</v>
      </c>
      <c r="BF70" s="49">
        <v>0</v>
      </c>
      <c r="BG70" s="52">
        <v>2198</v>
      </c>
      <c r="BH70" s="49">
        <v>0</v>
      </c>
      <c r="BI70" s="52">
        <v>0</v>
      </c>
      <c r="BJ70" s="49">
        <v>0</v>
      </c>
      <c r="BK70" s="52" t="s">
        <v>185</v>
      </c>
      <c r="BL70" s="6">
        <v>0</v>
      </c>
      <c r="BM70" s="7">
        <v>0</v>
      </c>
      <c r="BN70" s="9"/>
    </row>
    <row r="71" spans="1:66" ht="15" x14ac:dyDescent="0.25">
      <c r="A71" s="49"/>
      <c r="B71" s="24"/>
      <c r="C71" s="49">
        <f>SUM(C66:C70)</f>
        <v>31589</v>
      </c>
      <c r="D71" s="52">
        <f>SUM(D66:D70)</f>
        <v>0</v>
      </c>
      <c r="E71" s="49">
        <f>SUM(E66:E70)</f>
        <v>171617.8</v>
      </c>
      <c r="F71" s="52">
        <f>SUM(F66:F70)</f>
        <v>656358.30000000005</v>
      </c>
      <c r="G71" s="49">
        <f>SUM(G66:G70)</f>
        <v>120652.9</v>
      </c>
      <c r="H71" s="52">
        <f>SUM(H66:H70)</f>
        <v>937557</v>
      </c>
      <c r="I71" s="54">
        <f>SUM(I66:I70)</f>
        <v>6000</v>
      </c>
      <c r="J71" s="49">
        <f>SUM(J66:J70)</f>
        <v>750</v>
      </c>
      <c r="K71" s="52">
        <f>SUM(K66:K70)</f>
        <v>0</v>
      </c>
      <c r="L71" s="49">
        <f>SUM(L66:L70)</f>
        <v>6500</v>
      </c>
      <c r="M71" s="52">
        <f>SUM(M66:M70)</f>
        <v>9434</v>
      </c>
      <c r="N71" s="49">
        <f>SUM(N66:N70)</f>
        <v>4655</v>
      </c>
      <c r="O71" s="51">
        <v>0</v>
      </c>
      <c r="P71" s="52">
        <f>SUM(P66:P70)</f>
        <v>32308</v>
      </c>
      <c r="Q71" s="49">
        <f>SUM(Q66:Q70)</f>
        <v>51839.72</v>
      </c>
      <c r="R71" s="52">
        <f>SUM(R66:R70)</f>
        <v>0</v>
      </c>
      <c r="S71" s="49">
        <f>SUM(S66:S70)</f>
        <v>196790.34</v>
      </c>
      <c r="T71" s="52">
        <f>SUM(T66:T70)</f>
        <v>37800</v>
      </c>
      <c r="U71" s="49">
        <f>SUM(U66:U70)</f>
        <v>1220</v>
      </c>
      <c r="V71" s="52">
        <f>SUM(V66:V70)</f>
        <v>1868000</v>
      </c>
      <c r="W71" s="49">
        <f>SUM(W66:W70)</f>
        <v>7320</v>
      </c>
      <c r="X71" s="51">
        <f>SUM(X66:X70)</f>
        <v>71162.5</v>
      </c>
      <c r="Y71" s="51"/>
      <c r="Z71" s="51"/>
      <c r="AA71" s="51"/>
      <c r="AB71" s="51">
        <f>SUM(AB66:AB70)</f>
        <v>0</v>
      </c>
      <c r="AC71" s="52">
        <f>SUM(AC66:AC70)</f>
        <v>0</v>
      </c>
      <c r="AD71" s="49">
        <f>SUM(AD66:AD70)</f>
        <v>6861.2</v>
      </c>
      <c r="AE71" s="52">
        <f>SUM(AE66:AE70)</f>
        <v>0</v>
      </c>
      <c r="AF71" s="49">
        <v>0</v>
      </c>
      <c r="AG71" s="52">
        <f>SUM(AG66:AG70)</f>
        <v>1300</v>
      </c>
      <c r="AH71" s="49">
        <f>SUM(AH66:AH70)</f>
        <v>300</v>
      </c>
      <c r="AI71" s="52">
        <v>0</v>
      </c>
      <c r="AJ71" s="49">
        <f>SUM(AJ66:AJ70)</f>
        <v>0</v>
      </c>
      <c r="AK71" s="52">
        <f>SUM(AK66:AK70)</f>
        <v>200</v>
      </c>
      <c r="AL71" s="49">
        <f>SUM(AL66:AL70)</f>
        <v>1000</v>
      </c>
      <c r="AM71" s="52">
        <f>SUM(AM66:AM70)</f>
        <v>0</v>
      </c>
      <c r="AN71" s="49">
        <f>SUM(AN66:AN70)</f>
        <v>1000</v>
      </c>
      <c r="AO71" s="52">
        <f>SUM(AO66:AO70)</f>
        <v>1200</v>
      </c>
      <c r="AP71" s="49">
        <f>SUM(AP66:AP70)</f>
        <v>1700</v>
      </c>
      <c r="AQ71" s="52">
        <f>SUM(AQ66:AQ70)</f>
        <v>650</v>
      </c>
      <c r="AR71" s="49">
        <f>SUM(AR66:AR70)</f>
        <v>1670</v>
      </c>
      <c r="AS71" s="52">
        <f>SUM(AS66:AS70)</f>
        <v>1900</v>
      </c>
      <c r="AT71" s="49">
        <f>SUM(AT66:AT70)</f>
        <v>0</v>
      </c>
      <c r="AU71" s="52">
        <f>SUM(AU66:AU70)</f>
        <v>300</v>
      </c>
      <c r="AV71" s="49">
        <f>SUM(AV66:AV70)</f>
        <v>0</v>
      </c>
      <c r="AW71" s="52">
        <f>SUM(AW66:AW70)</f>
        <v>500</v>
      </c>
      <c r="AX71" s="49">
        <f>SUM(AX66:AX70)</f>
        <v>7400</v>
      </c>
      <c r="AY71" s="52">
        <v>0</v>
      </c>
      <c r="AZ71" s="49">
        <f>SUM(AZ66:AZ70)</f>
        <v>3300</v>
      </c>
      <c r="BA71" s="52">
        <f>SUM(BA66:BA70)</f>
        <v>0</v>
      </c>
      <c r="BB71" s="49">
        <f>SUM(BB66:BB70)</f>
        <v>0</v>
      </c>
      <c r="BC71" s="52">
        <v>0</v>
      </c>
      <c r="BD71" s="49">
        <v>0</v>
      </c>
      <c r="BE71" s="52">
        <f>SUM(BE66:BE70)</f>
        <v>750</v>
      </c>
      <c r="BF71" s="49">
        <f>SUM(BF66:BF70)</f>
        <v>2000</v>
      </c>
      <c r="BG71" s="52">
        <f>SUM(BG66:BG70)</f>
        <v>2198</v>
      </c>
      <c r="BH71" s="49">
        <f>SUM(BH66:BH70)</f>
        <v>0</v>
      </c>
      <c r="BI71" s="52">
        <f>SUM(BI66:BI70)</f>
        <v>0</v>
      </c>
      <c r="BJ71" s="49">
        <f>SUM(BJ66:BJ70)</f>
        <v>250</v>
      </c>
      <c r="BK71" s="52" t="s">
        <v>196</v>
      </c>
      <c r="BL71" s="6">
        <f t="shared" ref="AJ71:BM71" si="5">SUM(BL66:BL70)</f>
        <v>0</v>
      </c>
      <c r="BM71" s="7">
        <f t="shared" si="5"/>
        <v>0</v>
      </c>
      <c r="BN71" s="9"/>
    </row>
    <row r="72" spans="1:66" ht="15.75" thickBot="1" x14ac:dyDescent="0.3">
      <c r="A72" s="60"/>
      <c r="B72" s="24"/>
      <c r="C72" s="49"/>
      <c r="D72" s="24"/>
      <c r="E72" s="49"/>
      <c r="F72" s="24"/>
      <c r="G72" s="49"/>
      <c r="H72" s="24"/>
      <c r="I72" s="54"/>
      <c r="J72" s="49"/>
      <c r="K72" s="24"/>
      <c r="L72" s="49"/>
      <c r="M72" s="24"/>
      <c r="N72" s="49"/>
      <c r="O72" s="51"/>
      <c r="P72" s="24"/>
      <c r="Q72" s="49"/>
      <c r="R72" s="24"/>
      <c r="S72" s="49"/>
      <c r="T72" s="24"/>
      <c r="U72" s="49"/>
      <c r="V72" s="24"/>
      <c r="W72" s="49"/>
      <c r="X72" s="51"/>
      <c r="Y72" s="51"/>
      <c r="Z72" s="51"/>
      <c r="AA72" s="51"/>
      <c r="AB72" s="51"/>
      <c r="AC72" s="24"/>
      <c r="AD72" s="49"/>
      <c r="AE72" s="24"/>
      <c r="AF72" s="49"/>
      <c r="AG72" s="24"/>
      <c r="AH72" s="49"/>
      <c r="AI72" s="24"/>
      <c r="AJ72" s="49"/>
      <c r="AK72" s="24"/>
      <c r="AL72" s="49"/>
      <c r="AM72" s="24"/>
      <c r="AN72" s="49"/>
      <c r="AO72" s="24"/>
      <c r="AP72" s="49"/>
      <c r="AQ72" s="24"/>
      <c r="AR72" s="49"/>
      <c r="AS72" s="24"/>
      <c r="AT72" s="49"/>
      <c r="AU72" s="52"/>
      <c r="AV72" s="49"/>
      <c r="AW72" s="24"/>
      <c r="AX72" s="49"/>
      <c r="AY72" s="24"/>
      <c r="AZ72" s="49"/>
      <c r="BA72" s="24"/>
      <c r="BB72" s="49"/>
      <c r="BC72" s="24"/>
      <c r="BD72" s="49"/>
      <c r="BE72" s="24"/>
      <c r="BF72" s="49"/>
      <c r="BG72" s="24"/>
      <c r="BH72" s="49"/>
      <c r="BI72" s="24"/>
      <c r="BJ72" s="49"/>
      <c r="BK72" s="26" t="s">
        <v>182</v>
      </c>
      <c r="BL72" s="6"/>
      <c r="BM72" s="7"/>
      <c r="BN72" s="9"/>
    </row>
    <row r="73" spans="1:66" s="2" customFormat="1" ht="15.75" thickBot="1" x14ac:dyDescent="0.3">
      <c r="A73" s="63" t="s">
        <v>159</v>
      </c>
      <c r="B73" s="64"/>
      <c r="C73" s="56">
        <f>SUM(C71,C42,C28,C50,C63,C57)</f>
        <v>1221763.3999999999</v>
      </c>
      <c r="D73" s="57">
        <f>SUM(D71,D42,D28,D50,D63,D57)</f>
        <v>3461021.9</v>
      </c>
      <c r="E73" s="56">
        <f>SUM(E71,E42,E28,E50,E63,E57)</f>
        <v>2610141.4500000002</v>
      </c>
      <c r="F73" s="57">
        <f>SUM(F71,F42,F28,F50,F63,F57)</f>
        <v>14141523.5</v>
      </c>
      <c r="G73" s="56">
        <f>SUM(G71,G42,G28,G50,G63,G57)</f>
        <v>4197472.7</v>
      </c>
      <c r="H73" s="57">
        <f>SUM(H71,H42,H28,H50,H63,H57)</f>
        <v>17389047</v>
      </c>
      <c r="I73" s="58">
        <f>SUM(I71,I42,I28,I50,I63,I57)</f>
        <v>6818886.5</v>
      </c>
      <c r="J73" s="56">
        <f>SUM(J71,J42,J28,J50,J63,J57)</f>
        <v>634631.9</v>
      </c>
      <c r="K73" s="57">
        <f>SUM(K71,K42,K28,K50,K63,K57)</f>
        <v>696752.1</v>
      </c>
      <c r="L73" s="56">
        <f>SUM(L71,L42,L28,L50,L63,L57)</f>
        <v>309510.7</v>
      </c>
      <c r="M73" s="57">
        <f>SUM(M71,M42,M28,M50,M63,M57)</f>
        <v>781338.39999999991</v>
      </c>
      <c r="N73" s="56">
        <f>SUM(N71,N42,N28,N50,N63,N57)</f>
        <v>493320.80000000005</v>
      </c>
      <c r="O73" s="59">
        <f>SUM(O71,O42,O28,O50,O63,O57)</f>
        <v>3123672</v>
      </c>
      <c r="P73" s="57">
        <f>SUM(P71,P63,P57,P50,P42)</f>
        <v>591319.30000000005</v>
      </c>
      <c r="Q73" s="56">
        <f>SUM(Q71,Q63,Q57,Q50,Q42)</f>
        <v>3900503.2900000005</v>
      </c>
      <c r="R73" s="57">
        <f>SUM(R28,R71,R63,R57,R50,R42)</f>
        <v>473738.4</v>
      </c>
      <c r="S73" s="56">
        <f>SUM(S28,S71,S63,S57,S50,S42)</f>
        <v>12127228.649999999</v>
      </c>
      <c r="T73" s="57">
        <f>SUM(T28,T71,T63,T57,T50,T42)</f>
        <v>2043193.7999999998</v>
      </c>
      <c r="U73" s="56">
        <f>SUM(U28,U71,U63,U57,U50,U42)</f>
        <v>1076349.3</v>
      </c>
      <c r="V73" s="57">
        <f>SUM(V28,V71,V63,V57,V50,V42)</f>
        <v>442255235.29999995</v>
      </c>
      <c r="W73" s="56">
        <f>SUM(W28,W71,W63,W57,W50,W42)</f>
        <v>263634</v>
      </c>
      <c r="X73" s="59">
        <f>SUM(X28,X71,X63,X57,X50,X42)</f>
        <v>418642.7</v>
      </c>
      <c r="Y73" s="59">
        <f>SUM(Y28,Y71,Y63,Y57,Y50,Y42)</f>
        <v>591651.5</v>
      </c>
      <c r="Z73" s="59">
        <f>SUM(Z28,Z71,Z63,Z57,Z50,Z42)</f>
        <v>844504.39999999991</v>
      </c>
      <c r="AA73" s="59">
        <f>SUM(AA28,AA71,AA63,AA57,AA50,AA42)</f>
        <v>4298960.8999999994</v>
      </c>
      <c r="AB73" s="59">
        <f>SUM(AB71,AB42,AB28,AB50,AB63,AB57)</f>
        <v>19742.099999999999</v>
      </c>
      <c r="AC73" s="57">
        <f>SUM(AC71,AC42,AC28,AC50,AC63,AC57)</f>
        <v>62091.250000000007</v>
      </c>
      <c r="AD73" s="56">
        <f>SUM(AD71,AD42,AD28,AD50,AD63,AD57)</f>
        <v>34110.400000000001</v>
      </c>
      <c r="AE73" s="57">
        <f>SUM(AE71,AE42,AE28,AE50,AE63,AE57)</f>
        <v>4951.4750000000004</v>
      </c>
      <c r="AF73" s="56">
        <f>SUM(AF71,AF42,AF28,AF50,AF63,AF57)</f>
        <v>24158.55</v>
      </c>
      <c r="AG73" s="57">
        <f>SUM(AG71,AG42,AG28,AG50,AG63,AG57)</f>
        <v>21769.8</v>
      </c>
      <c r="AH73" s="56">
        <f>SUM(AH71,AH42,AH28,AH50,AH63,AH57)</f>
        <v>2310.7000000000003</v>
      </c>
      <c r="AI73" s="57">
        <f>SUM(AI66:AI72)</f>
        <v>0</v>
      </c>
      <c r="AJ73" s="56">
        <f>SUM(AJ28,AJ71,AJ63,AJ57,AJ50,AJ42)</f>
        <v>100966.86</v>
      </c>
      <c r="AK73" s="57">
        <f>SUM(AK28,AK71,AK63,AK57,AK50,AK42)</f>
        <v>63189.9</v>
      </c>
      <c r="AL73" s="56">
        <f>SUM(AL71,AL42,AL28,AL50,AL63,AL57)</f>
        <v>135045.70000000001</v>
      </c>
      <c r="AM73" s="57">
        <f>SUM(AM71,AM42,AM28,AM50,AM63,AM57)</f>
        <v>134055.79999999999</v>
      </c>
      <c r="AN73" s="56">
        <f>SUM(AN71,AN42,AN28,AN50,AN63,AN57)</f>
        <v>88278.6</v>
      </c>
      <c r="AO73" s="57">
        <f>SUM(AO71,AO42,AO28,AO50,AO63,AO57)</f>
        <v>139899.9</v>
      </c>
      <c r="AP73" s="56">
        <f>SUM(AP71,AP42,AP28,AP50,AP63,AP57)</f>
        <v>87817.5</v>
      </c>
      <c r="AQ73" s="57">
        <f>SUM(AQ71,AQ42,AQ28,AQ50,AQ63,AQ57)</f>
        <v>120140.5</v>
      </c>
      <c r="AR73" s="56">
        <f>SUM(AR71,AR42,AR28,AR50,AR63,AR57)</f>
        <v>154162.29999999999</v>
      </c>
      <c r="AS73" s="57">
        <f>SUM(AS71,AS42,AS28,AS50,AS63,AS57)</f>
        <v>34161.300000000003</v>
      </c>
      <c r="AT73" s="56">
        <f>SUM(AT71,AT42,AT28,AT50,AT63,AT57)</f>
        <v>79466.3</v>
      </c>
      <c r="AU73" s="57">
        <f>SUM(AU71,AU42,AU28,AU50,AU63,AU57)</f>
        <v>59560</v>
      </c>
      <c r="AV73" s="56">
        <f>SUM(AV71,AV42,AV28,AV50,AV63,AV57)</f>
        <v>45096.9</v>
      </c>
      <c r="AW73" s="57">
        <f>SUM(AW71,AW42,AW28,AW50,AW63,AW57)</f>
        <v>55143.199999999997</v>
      </c>
      <c r="AX73" s="56">
        <f>SUM(AX71,AX42,AX28,AX50,AX63,AX57)</f>
        <v>23080</v>
      </c>
      <c r="AY73" s="57">
        <f>SUM(AY71,AY42,AY28,AY50,AY63,AY57)</f>
        <v>44873.2</v>
      </c>
      <c r="AZ73" s="56">
        <f>SUM(AZ71,AZ42,AZ28,AZ50,AZ63,AZ57)</f>
        <v>15960</v>
      </c>
      <c r="BA73" s="57">
        <f>SUM(BA71,BA42,BA28,BA50,BA63,BA57)</f>
        <v>17113.400000000001</v>
      </c>
      <c r="BB73" s="56">
        <f>SUM(BB71,BB42,BB28,BB50,BB63,BB57)</f>
        <v>23831.9</v>
      </c>
      <c r="BC73" s="57">
        <f>SUM(BC71,BC42,BC28,BC50,BC63,BC57)</f>
        <v>100950.09999999999</v>
      </c>
      <c r="BD73" s="56">
        <f>SUM(BD71,BD42,BD28,BD50,BD63,BD57)</f>
        <v>8984.9000000000015</v>
      </c>
      <c r="BE73" s="57">
        <f>SUM(BE71,BE42,BE28,BE50,BE63,BE57)</f>
        <v>25168.65</v>
      </c>
      <c r="BF73" s="56">
        <f>SUM(BF71,BF42,BF28,BF50,BF63,BF57)</f>
        <v>22886.3</v>
      </c>
      <c r="BG73" s="57">
        <f>SUM(BG71,BG42,BG28,BG50,BG63,BG57)</f>
        <v>42643.4</v>
      </c>
      <c r="BH73" s="56">
        <f>SUM(BH71,BH42,BH28,BH50,BH63,BH57)</f>
        <v>580.79999999999995</v>
      </c>
      <c r="BI73" s="57">
        <f>SUM(BI71,BI42,BI28,BI50,BI63,BI57)</f>
        <v>8076.3</v>
      </c>
      <c r="BJ73" s="56">
        <f>SUM(BJ71,BJ42,BJ28,BJ50,BJ63,BJ57)</f>
        <v>22113.4</v>
      </c>
      <c r="BK73" s="57" t="b">
        <f>SUM(BK71,BK42,BK28,BK50,BK63,BK57)=SUM(BL71,BL42,BL28,BL50,BL63,BL57) =SUM(BM71,BM42,BM28,BM50,BM63,BM57) =SUM(BN71,BN42,BN28,BN50,BN63,BN57)</f>
        <v>0</v>
      </c>
      <c r="BL73" s="22">
        <f>SUM(BL71,BL42,BL28,BL50,BL63,BL57)</f>
        <v>12152.1</v>
      </c>
      <c r="BM73" s="23">
        <f>SUM(BM71,BM42,BM28,BM50,BM63,BM57)</f>
        <v>54805.2</v>
      </c>
      <c r="BN73" s="23">
        <f>SUM(BN71,BN42,BN28,BN50,BN63,BN57)</f>
        <v>57158</v>
      </c>
    </row>
    <row r="74" spans="1:66" ht="15" x14ac:dyDescent="0.25">
      <c r="A74" s="49"/>
      <c r="B74" s="42" t="s">
        <v>75</v>
      </c>
      <c r="C74" s="49"/>
      <c r="D74" s="24"/>
      <c r="E74" s="49"/>
      <c r="F74" s="24"/>
      <c r="G74" s="49"/>
      <c r="H74" s="24"/>
      <c r="I74" s="54"/>
      <c r="J74" s="49"/>
      <c r="K74" s="24"/>
      <c r="L74" s="49"/>
      <c r="M74" s="24"/>
      <c r="N74" s="49"/>
      <c r="O74" s="51"/>
      <c r="P74" s="24"/>
      <c r="Q74" s="49"/>
      <c r="R74" s="24"/>
      <c r="S74" s="49"/>
      <c r="T74" s="24"/>
      <c r="U74" s="49"/>
      <c r="V74" s="24"/>
      <c r="W74" s="49"/>
      <c r="X74" s="51"/>
      <c r="Y74" s="51"/>
      <c r="Z74" s="51"/>
      <c r="AA74" s="51"/>
      <c r="AB74" s="51"/>
      <c r="AC74" s="24"/>
      <c r="AD74" s="49"/>
      <c r="AE74" s="24"/>
      <c r="AF74" s="49"/>
      <c r="AG74" s="24"/>
      <c r="AH74" s="49"/>
      <c r="AI74" s="24"/>
      <c r="AJ74" s="49"/>
      <c r="AK74" s="24"/>
      <c r="AL74" s="49"/>
      <c r="AM74" s="24"/>
      <c r="AN74" s="49"/>
      <c r="AO74" s="24"/>
      <c r="AP74" s="49"/>
      <c r="AQ74" s="24"/>
      <c r="AR74" s="49"/>
      <c r="AS74" s="24"/>
      <c r="AT74" s="49"/>
      <c r="AU74" s="52"/>
      <c r="AV74" s="49"/>
      <c r="AW74" s="24"/>
      <c r="AX74" s="49"/>
      <c r="AY74" s="24"/>
      <c r="AZ74" s="49"/>
      <c r="BA74" s="24"/>
      <c r="BB74" s="49"/>
      <c r="BC74" s="24"/>
      <c r="BD74" s="49"/>
      <c r="BE74" s="24"/>
      <c r="BF74" s="49"/>
      <c r="BG74" s="24"/>
      <c r="BH74" s="49"/>
      <c r="BI74" s="24"/>
      <c r="BJ74" s="49"/>
      <c r="BK74" s="26" t="s">
        <v>182</v>
      </c>
      <c r="BL74" s="6"/>
      <c r="BM74" s="7"/>
      <c r="BN74" s="9"/>
    </row>
    <row r="75" spans="1:66" ht="15" x14ac:dyDescent="0.25">
      <c r="A75" s="49"/>
      <c r="B75" s="24"/>
      <c r="C75" s="49"/>
      <c r="D75" s="24"/>
      <c r="E75" s="49"/>
      <c r="F75" s="24"/>
      <c r="G75" s="49"/>
      <c r="H75" s="24"/>
      <c r="I75" s="54"/>
      <c r="J75" s="49"/>
      <c r="K75" s="24"/>
      <c r="L75" s="49"/>
      <c r="M75" s="24"/>
      <c r="N75" s="49"/>
      <c r="O75" s="51"/>
      <c r="P75" s="24"/>
      <c r="Q75" s="47"/>
      <c r="R75" s="24"/>
      <c r="S75" s="47"/>
      <c r="T75" s="24"/>
      <c r="U75" s="47"/>
      <c r="V75" s="24"/>
      <c r="W75" s="47"/>
      <c r="X75" s="46"/>
      <c r="Y75" s="51"/>
      <c r="Z75" s="51"/>
      <c r="AA75" s="51"/>
      <c r="AB75" s="51"/>
      <c r="AC75" s="24"/>
      <c r="AD75" s="49"/>
      <c r="AE75" s="24"/>
      <c r="AF75" s="49"/>
      <c r="AG75" s="24"/>
      <c r="AH75" s="49"/>
      <c r="AI75" s="24"/>
      <c r="AJ75" s="49"/>
      <c r="AK75" s="24"/>
      <c r="AL75" s="49"/>
      <c r="AM75" s="24"/>
      <c r="AN75" s="49"/>
      <c r="AO75" s="24"/>
      <c r="AP75" s="49"/>
      <c r="AQ75" s="24"/>
      <c r="AR75" s="49">
        <v>0</v>
      </c>
      <c r="AS75" s="52">
        <v>0</v>
      </c>
      <c r="AT75" s="49">
        <v>0</v>
      </c>
      <c r="AU75" s="52"/>
      <c r="AV75" s="49"/>
      <c r="AW75" s="24"/>
      <c r="AX75" s="49"/>
      <c r="AY75" s="24"/>
      <c r="AZ75" s="49"/>
      <c r="BA75" s="24"/>
      <c r="BB75" s="49"/>
      <c r="BC75" s="24"/>
      <c r="BD75" s="49"/>
      <c r="BE75" s="24"/>
      <c r="BF75" s="49"/>
      <c r="BG75" s="24"/>
      <c r="BH75" s="49"/>
      <c r="BI75" s="24"/>
      <c r="BJ75" s="49"/>
      <c r="BK75" s="26" t="s">
        <v>182</v>
      </c>
      <c r="BL75" s="6"/>
      <c r="BM75" s="7"/>
      <c r="BN75" s="9"/>
    </row>
    <row r="76" spans="1:66" ht="15" x14ac:dyDescent="0.25">
      <c r="A76" s="53">
        <v>3</v>
      </c>
      <c r="B76" s="61" t="s">
        <v>76</v>
      </c>
      <c r="C76" s="49"/>
      <c r="D76" s="24"/>
      <c r="E76" s="49"/>
      <c r="F76" s="24"/>
      <c r="G76" s="49"/>
      <c r="H76" s="24"/>
      <c r="I76" s="54"/>
      <c r="J76" s="49"/>
      <c r="K76" s="24"/>
      <c r="L76" s="49"/>
      <c r="M76" s="24"/>
      <c r="N76" s="49"/>
      <c r="O76" s="51"/>
      <c r="P76" s="24"/>
      <c r="Q76" s="49"/>
      <c r="R76" s="24"/>
      <c r="S76" s="49"/>
      <c r="T76" s="24"/>
      <c r="U76" s="49"/>
      <c r="V76" s="24"/>
      <c r="W76" s="49"/>
      <c r="X76" s="51"/>
      <c r="Y76" s="51"/>
      <c r="Z76" s="51"/>
      <c r="AA76" s="51"/>
      <c r="AB76" s="51"/>
      <c r="AC76" s="24"/>
      <c r="AD76" s="49"/>
      <c r="AE76" s="24"/>
      <c r="AF76" s="49"/>
      <c r="AG76" s="24"/>
      <c r="AH76" s="49"/>
      <c r="AI76" s="24"/>
      <c r="AJ76" s="49"/>
      <c r="AK76" s="24"/>
      <c r="AL76" s="49">
        <v>0</v>
      </c>
      <c r="AM76" s="52">
        <v>0</v>
      </c>
      <c r="AN76" s="49">
        <v>205423.5</v>
      </c>
      <c r="AO76" s="52">
        <v>41830.199999999997</v>
      </c>
      <c r="AP76" s="49">
        <v>21701.200000000001</v>
      </c>
      <c r="AQ76" s="52">
        <v>0</v>
      </c>
      <c r="AR76" s="49">
        <v>0</v>
      </c>
      <c r="AS76" s="52">
        <v>0</v>
      </c>
      <c r="AT76" s="49">
        <v>0</v>
      </c>
      <c r="AU76" s="52"/>
      <c r="AV76" s="49"/>
      <c r="AW76" s="24"/>
      <c r="AX76" s="49"/>
      <c r="AY76" s="24"/>
      <c r="AZ76" s="49"/>
      <c r="BA76" s="24"/>
      <c r="BB76" s="49"/>
      <c r="BC76" s="24"/>
      <c r="BD76" s="49"/>
      <c r="BE76" s="24"/>
      <c r="BF76" s="49"/>
      <c r="BG76" s="24"/>
      <c r="BH76" s="49"/>
      <c r="BI76" s="24"/>
      <c r="BJ76" s="49"/>
      <c r="BK76" s="26" t="s">
        <v>182</v>
      </c>
      <c r="BL76" s="6"/>
      <c r="BM76" s="7"/>
      <c r="BN76" s="9"/>
    </row>
    <row r="77" spans="1:66" ht="15" x14ac:dyDescent="0.25">
      <c r="A77" s="49" t="s">
        <v>77</v>
      </c>
      <c r="B77" s="52" t="s">
        <v>78</v>
      </c>
      <c r="C77" s="49"/>
      <c r="D77" s="24"/>
      <c r="E77" s="49">
        <v>8537119.0999999996</v>
      </c>
      <c r="F77" s="24"/>
      <c r="G77" s="49"/>
      <c r="H77" s="52">
        <v>45157470</v>
      </c>
      <c r="I77" s="54"/>
      <c r="J77" s="49"/>
      <c r="K77" s="24"/>
      <c r="L77" s="49"/>
      <c r="M77" s="24"/>
      <c r="N77" s="49"/>
      <c r="O77" s="51">
        <v>2785800</v>
      </c>
      <c r="P77" s="24"/>
      <c r="Q77" s="49"/>
      <c r="R77" s="24"/>
      <c r="S77" s="49"/>
      <c r="T77" s="24"/>
      <c r="U77" s="49"/>
      <c r="V77" s="24"/>
      <c r="W77" s="49"/>
      <c r="X77" s="51"/>
      <c r="Y77" s="51"/>
      <c r="Z77" s="51"/>
      <c r="AA77" s="51"/>
      <c r="AB77" s="51"/>
      <c r="AC77" s="24"/>
      <c r="AD77" s="49">
        <v>0</v>
      </c>
      <c r="AE77" s="24"/>
      <c r="AF77" s="49"/>
      <c r="AG77" s="24"/>
      <c r="AH77" s="49">
        <v>0</v>
      </c>
      <c r="AI77" s="52">
        <v>0</v>
      </c>
      <c r="AJ77" s="49">
        <v>2611.9699999999998</v>
      </c>
      <c r="AK77" s="52">
        <v>0</v>
      </c>
      <c r="AL77" s="49">
        <v>0</v>
      </c>
      <c r="AM77" s="52">
        <v>0</v>
      </c>
      <c r="AN77" s="49">
        <v>2818</v>
      </c>
      <c r="AO77" s="52">
        <v>1530</v>
      </c>
      <c r="AP77" s="49">
        <v>7351.2</v>
      </c>
      <c r="AQ77" s="52">
        <v>493.5</v>
      </c>
      <c r="AR77" s="49">
        <v>0</v>
      </c>
      <c r="AS77" s="52">
        <v>0</v>
      </c>
      <c r="AT77" s="49">
        <v>0</v>
      </c>
      <c r="AU77" s="52"/>
      <c r="AV77" s="49"/>
      <c r="AW77" s="52">
        <v>0</v>
      </c>
      <c r="AX77" s="49"/>
      <c r="AY77" s="24"/>
      <c r="AZ77" s="49">
        <v>0</v>
      </c>
      <c r="BA77" s="24"/>
      <c r="BB77" s="49">
        <v>0</v>
      </c>
      <c r="BC77" s="52">
        <v>0</v>
      </c>
      <c r="BD77" s="49">
        <v>0</v>
      </c>
      <c r="BE77" s="52">
        <v>0</v>
      </c>
      <c r="BF77" s="49">
        <v>0</v>
      </c>
      <c r="BG77" s="52">
        <v>0</v>
      </c>
      <c r="BH77" s="49">
        <v>0</v>
      </c>
      <c r="BI77" s="52">
        <v>0</v>
      </c>
      <c r="BJ77" s="49">
        <v>0</v>
      </c>
      <c r="BK77" s="52" t="s">
        <v>185</v>
      </c>
      <c r="BL77" s="6">
        <v>0</v>
      </c>
      <c r="BM77" s="7">
        <v>0</v>
      </c>
      <c r="BN77" s="9"/>
    </row>
    <row r="78" spans="1:66" ht="15" x14ac:dyDescent="0.25">
      <c r="A78" s="49" t="s">
        <v>79</v>
      </c>
      <c r="B78" s="52" t="s">
        <v>80</v>
      </c>
      <c r="C78" s="49">
        <v>241208.5</v>
      </c>
      <c r="D78" s="52">
        <v>5112522.5999999996</v>
      </c>
      <c r="E78" s="49"/>
      <c r="F78" s="52">
        <v>161207683</v>
      </c>
      <c r="G78" s="49">
        <v>0</v>
      </c>
      <c r="H78" s="52">
        <v>15778363</v>
      </c>
      <c r="I78" s="54">
        <v>1535000</v>
      </c>
      <c r="J78" s="49">
        <v>0</v>
      </c>
      <c r="K78" s="52">
        <v>0</v>
      </c>
      <c r="L78" s="49">
        <v>0</v>
      </c>
      <c r="M78" s="52">
        <v>4333130</v>
      </c>
      <c r="N78" s="49">
        <v>0</v>
      </c>
      <c r="O78" s="51">
        <v>676600</v>
      </c>
      <c r="P78" s="24"/>
      <c r="Q78" s="49"/>
      <c r="R78" s="24"/>
      <c r="S78" s="49">
        <v>8000</v>
      </c>
      <c r="T78" s="52">
        <v>0</v>
      </c>
      <c r="U78" s="49">
        <v>0</v>
      </c>
      <c r="V78" s="52">
        <v>0</v>
      </c>
      <c r="W78" s="49">
        <v>59999.1</v>
      </c>
      <c r="X78" s="51">
        <v>0</v>
      </c>
      <c r="Y78" s="51"/>
      <c r="Z78" s="51"/>
      <c r="AA78" s="51"/>
      <c r="AB78" s="51"/>
      <c r="AC78" s="24"/>
      <c r="AD78" s="49">
        <v>1481.2</v>
      </c>
      <c r="AE78" s="24"/>
      <c r="AF78" s="49">
        <v>0</v>
      </c>
      <c r="AG78" s="52">
        <v>0</v>
      </c>
      <c r="AH78" s="49">
        <v>0</v>
      </c>
      <c r="AI78" s="52">
        <v>0</v>
      </c>
      <c r="AJ78" s="49">
        <v>0</v>
      </c>
      <c r="AK78" s="52">
        <v>38700</v>
      </c>
      <c r="AL78" s="49"/>
      <c r="AM78" s="52">
        <v>0</v>
      </c>
      <c r="AN78" s="49"/>
      <c r="AO78" s="24"/>
      <c r="AP78" s="49">
        <v>17000</v>
      </c>
      <c r="AQ78" s="52">
        <v>0</v>
      </c>
      <c r="AR78" s="49">
        <v>0</v>
      </c>
      <c r="AS78" s="52">
        <v>42774.2</v>
      </c>
      <c r="AT78" s="49">
        <v>0</v>
      </c>
      <c r="AU78" s="52"/>
      <c r="AV78" s="49"/>
      <c r="AW78" s="24"/>
      <c r="AX78" s="49"/>
      <c r="AY78" s="52">
        <v>0</v>
      </c>
      <c r="AZ78" s="49">
        <v>0</v>
      </c>
      <c r="BA78" s="52">
        <v>0</v>
      </c>
      <c r="BB78" s="49">
        <v>0</v>
      </c>
      <c r="BC78" s="52">
        <v>0</v>
      </c>
      <c r="BD78" s="49">
        <v>0</v>
      </c>
      <c r="BE78" s="52">
        <v>25000</v>
      </c>
      <c r="BF78" s="49">
        <v>13000</v>
      </c>
      <c r="BG78" s="52">
        <v>0</v>
      </c>
      <c r="BH78" s="49">
        <v>0</v>
      </c>
      <c r="BI78" s="52">
        <v>26200</v>
      </c>
      <c r="BJ78" s="49">
        <v>0</v>
      </c>
      <c r="BK78" s="52" t="s">
        <v>185</v>
      </c>
      <c r="BL78" s="6">
        <v>0</v>
      </c>
      <c r="BM78" s="7">
        <v>0</v>
      </c>
      <c r="BN78" s="9"/>
    </row>
    <row r="79" spans="1:66" ht="15" x14ac:dyDescent="0.25">
      <c r="A79" s="49" t="s">
        <v>81</v>
      </c>
      <c r="B79" s="52" t="s">
        <v>82</v>
      </c>
      <c r="C79" s="49">
        <v>28937.1</v>
      </c>
      <c r="D79" s="52">
        <v>71084</v>
      </c>
      <c r="E79" s="49"/>
      <c r="F79" s="52">
        <v>145604.4</v>
      </c>
      <c r="G79" s="49">
        <v>0</v>
      </c>
      <c r="H79" s="52">
        <v>552283</v>
      </c>
      <c r="I79" s="54">
        <v>22856</v>
      </c>
      <c r="J79" s="49">
        <v>2535</v>
      </c>
      <c r="K79" s="52">
        <v>0</v>
      </c>
      <c r="L79" s="49">
        <v>0</v>
      </c>
      <c r="M79" s="52">
        <v>0</v>
      </c>
      <c r="N79" s="49">
        <v>0</v>
      </c>
      <c r="O79" s="51">
        <v>35100</v>
      </c>
      <c r="P79" s="52">
        <v>0</v>
      </c>
      <c r="Q79" s="49">
        <v>0</v>
      </c>
      <c r="R79" s="52">
        <v>2558.6999999999998</v>
      </c>
      <c r="S79" s="49">
        <v>335.01</v>
      </c>
      <c r="T79" s="52">
        <v>0</v>
      </c>
      <c r="U79" s="49">
        <v>7424.1</v>
      </c>
      <c r="V79" s="52">
        <v>576750.1</v>
      </c>
      <c r="W79" s="49">
        <v>10739</v>
      </c>
      <c r="X79" s="51">
        <v>0</v>
      </c>
      <c r="Y79" s="51"/>
      <c r="Z79" s="51"/>
      <c r="AA79" s="51"/>
      <c r="AB79" s="51"/>
      <c r="AC79" s="24"/>
      <c r="AD79" s="49"/>
      <c r="AE79" s="52">
        <v>367</v>
      </c>
      <c r="AF79" s="49">
        <v>0</v>
      </c>
      <c r="AG79" s="52">
        <v>125.8</v>
      </c>
      <c r="AH79" s="49">
        <v>0</v>
      </c>
      <c r="AI79" s="52">
        <v>400</v>
      </c>
      <c r="AJ79" s="49">
        <v>0</v>
      </c>
      <c r="AK79" s="52">
        <v>6200</v>
      </c>
      <c r="AL79" s="49"/>
      <c r="AM79" s="24"/>
      <c r="AN79" s="49"/>
      <c r="AO79" s="24"/>
      <c r="AP79" s="49">
        <v>0</v>
      </c>
      <c r="AQ79" s="52">
        <v>0</v>
      </c>
      <c r="AR79" s="49">
        <v>0</v>
      </c>
      <c r="AS79" s="52">
        <v>1045</v>
      </c>
      <c r="AT79" s="49">
        <v>0</v>
      </c>
      <c r="AU79" s="52"/>
      <c r="AV79" s="49"/>
      <c r="AW79" s="24"/>
      <c r="AX79" s="49"/>
      <c r="AY79" s="52">
        <v>0</v>
      </c>
      <c r="AZ79" s="49">
        <v>0</v>
      </c>
      <c r="BA79" s="52">
        <v>0</v>
      </c>
      <c r="BB79" s="49">
        <v>0</v>
      </c>
      <c r="BC79" s="52">
        <v>0</v>
      </c>
      <c r="BD79" s="49">
        <v>0</v>
      </c>
      <c r="BE79" s="52">
        <v>0</v>
      </c>
      <c r="BF79" s="49">
        <v>0</v>
      </c>
      <c r="BG79" s="52">
        <v>0</v>
      </c>
      <c r="BH79" s="49">
        <v>0</v>
      </c>
      <c r="BI79" s="52">
        <v>0</v>
      </c>
      <c r="BJ79" s="49">
        <v>0</v>
      </c>
      <c r="BK79" s="52" t="s">
        <v>185</v>
      </c>
      <c r="BL79" s="6">
        <v>0</v>
      </c>
      <c r="BM79" s="7">
        <v>0</v>
      </c>
      <c r="BN79" s="9"/>
    </row>
    <row r="80" spans="1:66" ht="15" x14ac:dyDescent="0.25">
      <c r="A80" s="49" t="s">
        <v>86</v>
      </c>
      <c r="B80" s="52" t="s">
        <v>83</v>
      </c>
      <c r="C80" s="49"/>
      <c r="D80" s="24"/>
      <c r="E80" s="49"/>
      <c r="F80" s="52">
        <v>45694531</v>
      </c>
      <c r="G80" s="49">
        <v>0</v>
      </c>
      <c r="H80" s="52">
        <v>1443142</v>
      </c>
      <c r="I80" s="54">
        <v>88000</v>
      </c>
      <c r="J80" s="49">
        <v>109257</v>
      </c>
      <c r="K80" s="52">
        <v>0</v>
      </c>
      <c r="L80" s="49">
        <v>1000</v>
      </c>
      <c r="M80" s="24"/>
      <c r="N80" s="49">
        <v>0</v>
      </c>
      <c r="O80" s="51">
        <v>462451</v>
      </c>
      <c r="P80" s="52">
        <v>1256455.2</v>
      </c>
      <c r="Q80" s="49">
        <v>0</v>
      </c>
      <c r="R80" s="52">
        <v>5218.6000000000004</v>
      </c>
      <c r="S80" s="49">
        <v>6605896.0700000003</v>
      </c>
      <c r="T80" s="52">
        <v>0</v>
      </c>
      <c r="U80" s="49">
        <v>0</v>
      </c>
      <c r="V80" s="52">
        <v>259436.7</v>
      </c>
      <c r="W80" s="49">
        <v>0</v>
      </c>
      <c r="X80" s="51">
        <v>0</v>
      </c>
      <c r="Y80" s="51"/>
      <c r="Z80" s="51"/>
      <c r="AA80" s="51"/>
      <c r="AB80" s="51"/>
      <c r="AC80" s="24"/>
      <c r="AD80" s="49"/>
      <c r="AE80" s="52">
        <v>0</v>
      </c>
      <c r="AF80" s="49">
        <v>0</v>
      </c>
      <c r="AG80" s="52">
        <v>0</v>
      </c>
      <c r="AH80" s="49">
        <v>300</v>
      </c>
      <c r="AI80" s="52">
        <v>0</v>
      </c>
      <c r="AJ80" s="49">
        <v>0</v>
      </c>
      <c r="AK80" s="52">
        <v>14800</v>
      </c>
      <c r="AL80" s="49">
        <v>0</v>
      </c>
      <c r="AM80" s="52">
        <v>500</v>
      </c>
      <c r="AN80" s="49">
        <v>0</v>
      </c>
      <c r="AO80" s="52">
        <v>0</v>
      </c>
      <c r="AP80" s="49">
        <v>8750</v>
      </c>
      <c r="AQ80" s="52">
        <v>3000</v>
      </c>
      <c r="AR80" s="49">
        <v>0</v>
      </c>
      <c r="AS80" s="52">
        <v>1093.7</v>
      </c>
      <c r="AT80" s="49">
        <v>0</v>
      </c>
      <c r="AU80" s="52"/>
      <c r="AV80" s="49"/>
      <c r="AW80" s="24"/>
      <c r="AX80" s="49">
        <v>2500</v>
      </c>
      <c r="AY80" s="52">
        <v>0</v>
      </c>
      <c r="AZ80" s="49">
        <v>0</v>
      </c>
      <c r="BA80" s="52">
        <v>0</v>
      </c>
      <c r="BB80" s="49">
        <v>0</v>
      </c>
      <c r="BC80" s="52">
        <v>0</v>
      </c>
      <c r="BD80" s="49">
        <v>0</v>
      </c>
      <c r="BE80" s="52">
        <v>0</v>
      </c>
      <c r="BF80" s="49">
        <v>0</v>
      </c>
      <c r="BG80" s="52">
        <v>0</v>
      </c>
      <c r="BH80" s="49">
        <v>0</v>
      </c>
      <c r="BI80" s="52">
        <v>0</v>
      </c>
      <c r="BJ80" s="49">
        <v>0</v>
      </c>
      <c r="BK80" s="52" t="s">
        <v>197</v>
      </c>
      <c r="BL80" s="6">
        <v>526.30999999999995</v>
      </c>
      <c r="BM80" s="7">
        <v>19241</v>
      </c>
      <c r="BN80" s="9"/>
    </row>
    <row r="81" spans="1:66" ht="15" x14ac:dyDescent="0.25">
      <c r="A81" s="49" t="s">
        <v>87</v>
      </c>
      <c r="B81" s="52" t="s">
        <v>84</v>
      </c>
      <c r="C81" s="49"/>
      <c r="D81" s="24"/>
      <c r="E81" s="49"/>
      <c r="F81" s="24"/>
      <c r="G81" s="49">
        <v>0</v>
      </c>
      <c r="H81" s="52">
        <v>60000</v>
      </c>
      <c r="I81" s="54">
        <v>0</v>
      </c>
      <c r="J81" s="49">
        <v>0</v>
      </c>
      <c r="K81" s="24"/>
      <c r="L81" s="49"/>
      <c r="M81" s="24"/>
      <c r="N81" s="49">
        <v>0</v>
      </c>
      <c r="O81" s="51">
        <v>9631</v>
      </c>
      <c r="P81" s="52">
        <v>83892.4</v>
      </c>
      <c r="Q81" s="49">
        <v>0</v>
      </c>
      <c r="R81" s="52">
        <v>0</v>
      </c>
      <c r="S81" s="49">
        <v>27877.3</v>
      </c>
      <c r="T81" s="52">
        <v>0</v>
      </c>
      <c r="U81" s="49">
        <v>0</v>
      </c>
      <c r="V81" s="52">
        <v>0</v>
      </c>
      <c r="W81" s="49">
        <v>0</v>
      </c>
      <c r="X81" s="51">
        <v>0</v>
      </c>
      <c r="Y81" s="51"/>
      <c r="Z81" s="51"/>
      <c r="AA81" s="51"/>
      <c r="AB81" s="51"/>
      <c r="AC81" s="24"/>
      <c r="AD81" s="49">
        <v>3200</v>
      </c>
      <c r="AE81" s="52">
        <v>0</v>
      </c>
      <c r="AF81" s="49">
        <v>0</v>
      </c>
      <c r="AG81" s="52">
        <v>500</v>
      </c>
      <c r="AH81" s="49">
        <v>0</v>
      </c>
      <c r="AI81" s="52">
        <v>4150</v>
      </c>
      <c r="AJ81" s="49">
        <v>1000</v>
      </c>
      <c r="AK81" s="52">
        <v>0</v>
      </c>
      <c r="AL81" s="49">
        <v>0</v>
      </c>
      <c r="AM81" s="52">
        <v>0</v>
      </c>
      <c r="AN81" s="49">
        <v>0</v>
      </c>
      <c r="AO81" s="52">
        <v>0</v>
      </c>
      <c r="AP81" s="49">
        <v>520</v>
      </c>
      <c r="AQ81" s="52">
        <v>0</v>
      </c>
      <c r="AR81" s="49"/>
      <c r="AS81" s="52">
        <v>0</v>
      </c>
      <c r="AT81" s="49">
        <v>0</v>
      </c>
      <c r="AU81" s="52"/>
      <c r="AV81" s="49"/>
      <c r="AW81" s="52">
        <v>1500</v>
      </c>
      <c r="AX81" s="49">
        <v>5120</v>
      </c>
      <c r="AY81" s="52">
        <v>0</v>
      </c>
      <c r="AZ81" s="49">
        <v>0</v>
      </c>
      <c r="BA81" s="52">
        <v>0</v>
      </c>
      <c r="BB81" s="49">
        <v>0</v>
      </c>
      <c r="BC81" s="52">
        <v>0</v>
      </c>
      <c r="BD81" s="49">
        <v>0</v>
      </c>
      <c r="BE81" s="52">
        <v>200</v>
      </c>
      <c r="BF81" s="49">
        <v>0</v>
      </c>
      <c r="BG81" s="52">
        <v>0</v>
      </c>
      <c r="BH81" s="49">
        <v>0</v>
      </c>
      <c r="BI81" s="52">
        <v>0</v>
      </c>
      <c r="BJ81" s="49">
        <v>0</v>
      </c>
      <c r="BK81" s="52" t="s">
        <v>198</v>
      </c>
      <c r="BL81" s="6">
        <v>0</v>
      </c>
      <c r="BM81" s="7">
        <v>0</v>
      </c>
      <c r="BN81" s="9"/>
    </row>
    <row r="82" spans="1:66" ht="15" x14ac:dyDescent="0.25">
      <c r="A82" s="49" t="s">
        <v>88</v>
      </c>
      <c r="B82" s="52" t="s">
        <v>90</v>
      </c>
      <c r="C82" s="49">
        <v>240</v>
      </c>
      <c r="D82" s="52">
        <v>86180.7</v>
      </c>
      <c r="E82" s="49">
        <v>23160</v>
      </c>
      <c r="F82" s="24"/>
      <c r="G82" s="49">
        <v>0</v>
      </c>
      <c r="H82" s="52">
        <v>240264</v>
      </c>
      <c r="I82" s="54">
        <v>9027</v>
      </c>
      <c r="J82" s="49">
        <v>117134.7</v>
      </c>
      <c r="K82" s="52">
        <v>0</v>
      </c>
      <c r="L82" s="49">
        <v>0</v>
      </c>
      <c r="M82" s="52">
        <v>0</v>
      </c>
      <c r="N82" s="49">
        <v>0</v>
      </c>
      <c r="O82" s="51">
        <v>1254020</v>
      </c>
      <c r="P82" s="52">
        <v>2375645.1</v>
      </c>
      <c r="Q82" s="49">
        <v>0</v>
      </c>
      <c r="R82" s="52">
        <v>13840</v>
      </c>
      <c r="S82" s="49">
        <v>7240</v>
      </c>
      <c r="T82" s="52">
        <v>0</v>
      </c>
      <c r="U82" s="49">
        <v>0</v>
      </c>
      <c r="V82" s="52">
        <v>72462.7</v>
      </c>
      <c r="W82" s="49">
        <v>0</v>
      </c>
      <c r="X82" s="51">
        <v>0</v>
      </c>
      <c r="Y82" s="51"/>
      <c r="Z82" s="51"/>
      <c r="AA82" s="51"/>
      <c r="AB82" s="51">
        <v>0</v>
      </c>
      <c r="AC82" s="52">
        <v>0</v>
      </c>
      <c r="AD82" s="49">
        <v>0</v>
      </c>
      <c r="AE82" s="52">
        <v>1089</v>
      </c>
      <c r="AF82" s="49">
        <v>0</v>
      </c>
      <c r="AG82" s="52">
        <v>0</v>
      </c>
      <c r="AH82" s="49">
        <v>0</v>
      </c>
      <c r="AI82" s="52">
        <v>0</v>
      </c>
      <c r="AJ82" s="49">
        <v>0</v>
      </c>
      <c r="AK82" s="52">
        <v>0</v>
      </c>
      <c r="AL82" s="49"/>
      <c r="AM82" s="24"/>
      <c r="AN82" s="49"/>
      <c r="AO82" s="24"/>
      <c r="AP82" s="49"/>
      <c r="AQ82" s="24"/>
      <c r="AR82" s="49"/>
      <c r="AS82" s="52">
        <v>450</v>
      </c>
      <c r="AT82" s="49">
        <v>2500</v>
      </c>
      <c r="AU82" s="52">
        <v>0</v>
      </c>
      <c r="AV82" s="49">
        <v>0</v>
      </c>
      <c r="AW82" s="52">
        <v>3000</v>
      </c>
      <c r="AX82" s="49">
        <v>4950</v>
      </c>
      <c r="AY82" s="52">
        <v>0</v>
      </c>
      <c r="AZ82" s="49">
        <v>0</v>
      </c>
      <c r="BA82" s="52">
        <v>38200</v>
      </c>
      <c r="BB82" s="49">
        <v>0</v>
      </c>
      <c r="BC82" s="52">
        <v>0</v>
      </c>
      <c r="BD82" s="49">
        <v>0</v>
      </c>
      <c r="BE82" s="52">
        <v>250</v>
      </c>
      <c r="BF82" s="49">
        <v>0</v>
      </c>
      <c r="BG82" s="52">
        <v>0</v>
      </c>
      <c r="BH82" s="49">
        <v>0</v>
      </c>
      <c r="BI82" s="52">
        <v>200</v>
      </c>
      <c r="BJ82" s="49">
        <v>550</v>
      </c>
      <c r="BK82" s="52" t="s">
        <v>199</v>
      </c>
      <c r="BL82" s="6">
        <v>0</v>
      </c>
      <c r="BM82" s="7">
        <v>0</v>
      </c>
      <c r="BN82" s="9"/>
    </row>
    <row r="83" spans="1:66" ht="15" x14ac:dyDescent="0.25">
      <c r="A83" s="49" t="s">
        <v>89</v>
      </c>
      <c r="B83" s="52" t="s">
        <v>85</v>
      </c>
      <c r="C83" s="49">
        <v>15435.7</v>
      </c>
      <c r="D83" s="24"/>
      <c r="E83" s="49"/>
      <c r="F83" s="24"/>
      <c r="G83" s="49">
        <v>0</v>
      </c>
      <c r="H83" s="52">
        <v>0</v>
      </c>
      <c r="I83" s="54">
        <v>0</v>
      </c>
      <c r="J83" s="49">
        <v>0</v>
      </c>
      <c r="K83" s="52">
        <v>0</v>
      </c>
      <c r="L83" s="49">
        <v>0</v>
      </c>
      <c r="M83" s="52">
        <v>0</v>
      </c>
      <c r="N83" s="49">
        <v>0</v>
      </c>
      <c r="O83" s="51">
        <v>0</v>
      </c>
      <c r="P83" s="52">
        <v>0</v>
      </c>
      <c r="Q83" s="49">
        <v>0</v>
      </c>
      <c r="R83" s="52">
        <v>0</v>
      </c>
      <c r="S83" s="49">
        <v>0</v>
      </c>
      <c r="T83" s="52">
        <v>0</v>
      </c>
      <c r="U83" s="49">
        <v>0</v>
      </c>
      <c r="V83" s="52">
        <v>0</v>
      </c>
      <c r="W83" s="49">
        <v>0</v>
      </c>
      <c r="X83" s="51">
        <v>0</v>
      </c>
      <c r="Y83" s="51"/>
      <c r="Z83" s="51"/>
      <c r="AA83" s="51"/>
      <c r="AB83" s="51"/>
      <c r="AC83" s="24"/>
      <c r="AD83" s="49"/>
      <c r="AE83" s="24"/>
      <c r="AF83" s="49">
        <v>0</v>
      </c>
      <c r="AG83" s="52">
        <v>0</v>
      </c>
      <c r="AH83" s="49">
        <v>0</v>
      </c>
      <c r="AI83" s="52">
        <v>0</v>
      </c>
      <c r="AJ83" s="49">
        <v>0</v>
      </c>
      <c r="AK83" s="52">
        <v>0</v>
      </c>
      <c r="AL83" s="49">
        <f>SUM(AL75:AL82)</f>
        <v>0</v>
      </c>
      <c r="AM83" s="52">
        <v>0</v>
      </c>
      <c r="AN83" s="49"/>
      <c r="AO83" s="52">
        <f>SUM(AO75:AO82)</f>
        <v>43360.2</v>
      </c>
      <c r="AP83" s="49">
        <f>SUM(AP75:AP82)</f>
        <v>55322.400000000001</v>
      </c>
      <c r="AQ83" s="52">
        <f>SUM(AQ75:AQ82)</f>
        <v>3493.5</v>
      </c>
      <c r="AR83" s="49">
        <f>SUM(AR75:AR82)</f>
        <v>0</v>
      </c>
      <c r="AS83" s="52">
        <v>0</v>
      </c>
      <c r="AT83" s="49">
        <v>0</v>
      </c>
      <c r="AU83" s="52"/>
      <c r="AV83" s="49"/>
      <c r="AW83" s="24"/>
      <c r="AX83" s="49"/>
      <c r="AY83" s="52">
        <v>0</v>
      </c>
      <c r="AZ83" s="49">
        <v>0</v>
      </c>
      <c r="BA83" s="52">
        <v>0</v>
      </c>
      <c r="BB83" s="49">
        <v>0</v>
      </c>
      <c r="BC83" s="52">
        <v>0</v>
      </c>
      <c r="BD83" s="49">
        <v>0</v>
      </c>
      <c r="BE83" s="52">
        <v>0</v>
      </c>
      <c r="BF83" s="49">
        <v>0</v>
      </c>
      <c r="BG83" s="52">
        <v>0</v>
      </c>
      <c r="BH83" s="49">
        <v>0</v>
      </c>
      <c r="BI83" s="24"/>
      <c r="BJ83" s="49"/>
      <c r="BK83" s="26" t="s">
        <v>182</v>
      </c>
      <c r="BL83" s="6"/>
      <c r="BM83" s="7"/>
      <c r="BN83" s="9"/>
    </row>
    <row r="84" spans="1:66" ht="15.75" thickBot="1" x14ac:dyDescent="0.3">
      <c r="A84" s="60"/>
      <c r="B84" s="24"/>
      <c r="C84" s="49"/>
      <c r="D84" s="24"/>
      <c r="E84" s="49"/>
      <c r="F84" s="24"/>
      <c r="G84" s="49"/>
      <c r="H84" s="24"/>
      <c r="I84" s="54"/>
      <c r="J84" s="49"/>
      <c r="K84" s="24"/>
      <c r="L84" s="49"/>
      <c r="M84" s="24"/>
      <c r="N84" s="49"/>
      <c r="O84" s="46"/>
      <c r="P84" s="24"/>
      <c r="Q84" s="49"/>
      <c r="R84" s="24"/>
      <c r="S84" s="49"/>
      <c r="T84" s="24"/>
      <c r="U84" s="49"/>
      <c r="V84" s="24"/>
      <c r="W84" s="49"/>
      <c r="X84" s="51"/>
      <c r="Y84" s="51"/>
      <c r="Z84" s="51"/>
      <c r="AA84" s="51"/>
      <c r="AB84" s="51"/>
      <c r="AC84" s="24"/>
      <c r="AD84" s="60"/>
      <c r="AE84" s="24"/>
      <c r="AF84" s="60"/>
      <c r="AG84" s="24"/>
      <c r="AH84" s="60"/>
      <c r="AI84" s="24"/>
      <c r="AJ84" s="60"/>
      <c r="AK84" s="24"/>
      <c r="AL84" s="49"/>
      <c r="AM84" s="24"/>
      <c r="AN84" s="49"/>
      <c r="AO84" s="24"/>
      <c r="AP84" s="60"/>
      <c r="AQ84" s="24"/>
      <c r="AR84" s="60"/>
      <c r="AS84" s="24"/>
      <c r="AT84" s="49"/>
      <c r="AU84" s="52"/>
      <c r="AV84" s="49"/>
      <c r="AW84" s="24"/>
      <c r="AX84" s="49"/>
      <c r="AY84" s="24"/>
      <c r="AZ84" s="49"/>
      <c r="BA84" s="24"/>
      <c r="BB84" s="49"/>
      <c r="BC84" s="24"/>
      <c r="BD84" s="49"/>
      <c r="BE84" s="24"/>
      <c r="BF84" s="49"/>
      <c r="BG84" s="24"/>
      <c r="BH84" s="49"/>
      <c r="BI84" s="24"/>
      <c r="BJ84" s="49"/>
      <c r="BK84" s="26" t="s">
        <v>182</v>
      </c>
      <c r="BL84" s="6"/>
      <c r="BM84" s="7"/>
      <c r="BN84" s="9"/>
    </row>
    <row r="85" spans="1:66" s="2" customFormat="1" ht="15.75" thickBot="1" x14ac:dyDescent="0.3">
      <c r="A85" s="63" t="s">
        <v>160</v>
      </c>
      <c r="B85" s="64"/>
      <c r="C85" s="56">
        <f>SUM(C77:C84)</f>
        <v>285821.3</v>
      </c>
      <c r="D85" s="57">
        <f>SUM(D77:D84)</f>
        <v>5269787.3</v>
      </c>
      <c r="E85" s="56">
        <f>SUM(E77:E84)</f>
        <v>8560279.0999999996</v>
      </c>
      <c r="F85" s="57">
        <f>SUM(F77:F84)</f>
        <v>207047818.40000001</v>
      </c>
      <c r="G85" s="56">
        <f>SUM(G77:G84)</f>
        <v>0</v>
      </c>
      <c r="H85" s="57">
        <f>SUM(H77:H84)</f>
        <v>63231522</v>
      </c>
      <c r="I85" s="58">
        <f>SUM(I77:I84)</f>
        <v>1654883</v>
      </c>
      <c r="J85" s="56">
        <f>SUM(J77:J84)</f>
        <v>228926.7</v>
      </c>
      <c r="K85" s="57">
        <f>SUM(K77:K84)</f>
        <v>0</v>
      </c>
      <c r="L85" s="56">
        <f>SUM(L77:L84)</f>
        <v>1000</v>
      </c>
      <c r="M85" s="57">
        <f>SUM(M77:M84)</f>
        <v>4333130</v>
      </c>
      <c r="N85" s="56">
        <f>SUM(N77:N84)</f>
        <v>0</v>
      </c>
      <c r="O85" s="59">
        <f>SUM(O77:O83)</f>
        <v>5223602</v>
      </c>
      <c r="P85" s="57">
        <f>SUM(P78:P84)</f>
        <v>3715992.7</v>
      </c>
      <c r="Q85" s="56">
        <f>SUM(Q78:Q84)</f>
        <v>0</v>
      </c>
      <c r="R85" s="57">
        <f>SUM(R78:R84)</f>
        <v>21617.3</v>
      </c>
      <c r="S85" s="56">
        <f>SUM(S78:S84)</f>
        <v>6649348.3799999999</v>
      </c>
      <c r="T85" s="57">
        <f>SUM(T78:T84)</f>
        <v>0</v>
      </c>
      <c r="U85" s="56">
        <f>SUM(U78:U84)</f>
        <v>7424.1</v>
      </c>
      <c r="V85" s="57">
        <f>SUM(V78:V84)</f>
        <v>908649.5</v>
      </c>
      <c r="W85" s="56">
        <f>SUM(W78:W84)</f>
        <v>70738.100000000006</v>
      </c>
      <c r="X85" s="59">
        <f>SUM(X78:X84)</f>
        <v>0</v>
      </c>
      <c r="Y85" s="59">
        <f>SUM(Y78:Y84)</f>
        <v>0</v>
      </c>
      <c r="Z85" s="59">
        <f>SUM(Z78:Z84)</f>
        <v>0</v>
      </c>
      <c r="AA85" s="59">
        <f>SUM(AA78:AA84)</f>
        <v>0</v>
      </c>
      <c r="AB85" s="59">
        <f>SUM(AB77:AB84)</f>
        <v>0</v>
      </c>
      <c r="AC85" s="57">
        <f>SUM(AC77:AC84)</f>
        <v>0</v>
      </c>
      <c r="AD85" s="55">
        <f>SUM(AD77:AD84)</f>
        <v>4681.2</v>
      </c>
      <c r="AE85" s="57">
        <f>SUM(AE77:AE84)</f>
        <v>1456</v>
      </c>
      <c r="AF85" s="55">
        <f>SUM(AF77:AF84)</f>
        <v>0</v>
      </c>
      <c r="AG85" s="57">
        <f>SUM(AG77:AG84)</f>
        <v>625.79999999999995</v>
      </c>
      <c r="AH85" s="55">
        <f>SUM(AH77:AH84)</f>
        <v>300</v>
      </c>
      <c r="AI85" s="57">
        <f>SUM(AI77:AI84)</f>
        <v>4550</v>
      </c>
      <c r="AJ85" s="55">
        <f>SUM(AJ77:AJ84)</f>
        <v>3611.97</v>
      </c>
      <c r="AK85" s="57">
        <f>SUM(AK77:AK84)</f>
        <v>59700</v>
      </c>
      <c r="AL85" s="56">
        <f>SUM(AL76:AL84)</f>
        <v>0</v>
      </c>
      <c r="AM85" s="57">
        <f>SUM(AM76:AM84)</f>
        <v>500</v>
      </c>
      <c r="AN85" s="56">
        <f>SUM(AN76:AN84)</f>
        <v>208241.5</v>
      </c>
      <c r="AO85" s="57">
        <f>SUM(AO76:AO84)</f>
        <v>86720.4</v>
      </c>
      <c r="AP85" s="55">
        <f>SUM(AP76:AP84)</f>
        <v>110644.8</v>
      </c>
      <c r="AQ85" s="57">
        <f>SUM(AQ76:AQ84)</f>
        <v>6987</v>
      </c>
      <c r="AR85" s="55">
        <f>SUM(AR83)</f>
        <v>0</v>
      </c>
      <c r="AS85" s="57">
        <f>SUM(AS83)</f>
        <v>0</v>
      </c>
      <c r="AT85" s="56">
        <f>SUM(AT83)</f>
        <v>0</v>
      </c>
      <c r="AU85" s="57">
        <f>SUM(AU77:AU84)</f>
        <v>0</v>
      </c>
      <c r="AV85" s="56">
        <f>SUM(AV77:AV84)</f>
        <v>0</v>
      </c>
      <c r="AW85" s="57">
        <f>SUM(AW77:AW84)</f>
        <v>4500</v>
      </c>
      <c r="AX85" s="56">
        <f>SUM(AX77:AX84)</f>
        <v>12570</v>
      </c>
      <c r="AY85" s="57">
        <f>SUM(AY77:AY84)</f>
        <v>0</v>
      </c>
      <c r="AZ85" s="56">
        <f>SUM(AZ77:AZ84)</f>
        <v>0</v>
      </c>
      <c r="BA85" s="57">
        <f>SUM(BA77:BA84)</f>
        <v>38200</v>
      </c>
      <c r="BB85" s="56">
        <f>SUM(BB77:BB84)</f>
        <v>0</v>
      </c>
      <c r="BC85" s="57">
        <f>SUM(BC77:BC84)</f>
        <v>0</v>
      </c>
      <c r="BD85" s="56">
        <f>SUM(BD77:BD84)</f>
        <v>0</v>
      </c>
      <c r="BE85" s="57">
        <f>SUM(BE77:BE84)</f>
        <v>25450</v>
      </c>
      <c r="BF85" s="56">
        <f>SUM(BF77:BF84)</f>
        <v>13000</v>
      </c>
      <c r="BG85" s="57">
        <f>SUM(BG77:BG84)</f>
        <v>0</v>
      </c>
      <c r="BH85" s="56">
        <f>SUM(BH77:BH84)</f>
        <v>0</v>
      </c>
      <c r="BI85" s="57">
        <f>SUM(BI77:BI84)</f>
        <v>26400</v>
      </c>
      <c r="BJ85" s="56">
        <f>SUM(BJ77:BJ84)</f>
        <v>550</v>
      </c>
      <c r="BK85" s="57" t="b">
        <f>SUM(BK77:BK84)=SUM(BL77:BL84) =SUM(BM77:BM84) =SUM(BN77:BN84)</f>
        <v>0</v>
      </c>
      <c r="BL85" s="22">
        <f t="shared" ref="AU85:BN85" si="6">SUM(BL77:BL84)</f>
        <v>526.30999999999995</v>
      </c>
      <c r="BM85" s="23">
        <f t="shared" si="6"/>
        <v>19241</v>
      </c>
      <c r="BN85" s="23">
        <f t="shared" si="6"/>
        <v>0</v>
      </c>
    </row>
    <row r="86" spans="1:66" ht="7.5" customHeight="1" thickBot="1" x14ac:dyDescent="0.3">
      <c r="A86" s="24"/>
      <c r="B86" s="24"/>
      <c r="C86" s="49"/>
      <c r="D86" s="24"/>
      <c r="E86" s="49"/>
      <c r="F86" s="24"/>
      <c r="G86" s="49"/>
      <c r="H86" s="24"/>
      <c r="I86" s="54"/>
      <c r="J86" s="49"/>
      <c r="K86" s="24"/>
      <c r="L86" s="49"/>
      <c r="M86" s="24"/>
      <c r="N86" s="49"/>
      <c r="O86" s="51"/>
      <c r="P86" s="24"/>
      <c r="Q86" s="49"/>
      <c r="R86" s="24"/>
      <c r="S86" s="49"/>
      <c r="T86" s="24"/>
      <c r="U86" s="49"/>
      <c r="V86" s="24"/>
      <c r="W86" s="49"/>
      <c r="X86" s="51"/>
      <c r="Y86" s="51"/>
      <c r="Z86" s="51"/>
      <c r="AA86" s="51"/>
      <c r="AB86" s="51"/>
      <c r="AC86" s="24"/>
      <c r="AD86" s="49"/>
      <c r="AE86" s="24"/>
      <c r="AF86" s="49"/>
      <c r="AG86" s="24"/>
      <c r="AH86" s="49"/>
      <c r="AI86" s="24"/>
      <c r="AJ86" s="49"/>
      <c r="AK86" s="24"/>
      <c r="AL86" s="49"/>
      <c r="AM86" s="24"/>
      <c r="AN86" s="49"/>
      <c r="AO86" s="24"/>
      <c r="AP86" s="49"/>
      <c r="AQ86" s="24"/>
      <c r="AR86" s="49"/>
      <c r="AS86" s="24"/>
      <c r="AT86" s="49"/>
      <c r="AU86" s="52"/>
      <c r="AV86" s="49"/>
      <c r="AW86" s="24"/>
      <c r="AX86" s="49"/>
      <c r="AY86" s="24"/>
      <c r="AZ86" s="49"/>
      <c r="BA86" s="24"/>
      <c r="BB86" s="49"/>
      <c r="BC86" s="24"/>
      <c r="BD86" s="49"/>
      <c r="BE86" s="24"/>
      <c r="BF86" s="49"/>
      <c r="BG86" s="24"/>
      <c r="BH86" s="49"/>
      <c r="BI86" s="24"/>
      <c r="BJ86" s="49"/>
      <c r="BK86" s="26" t="s">
        <v>182</v>
      </c>
      <c r="BL86" s="6"/>
      <c r="BM86" s="7"/>
      <c r="BN86" s="9"/>
    </row>
    <row r="87" spans="1:66" s="2" customFormat="1" ht="15.75" thickBot="1" x14ac:dyDescent="0.3">
      <c r="A87" s="65" t="s">
        <v>161</v>
      </c>
      <c r="B87" s="66"/>
      <c r="C87" s="56">
        <f>SUM(C73,C85)</f>
        <v>1507584.7</v>
      </c>
      <c r="D87" s="57">
        <f>SUM(D73,D85)</f>
        <v>8730809.1999999993</v>
      </c>
      <c r="E87" s="56">
        <f>SUM(E73,E85)</f>
        <v>11170420.550000001</v>
      </c>
      <c r="F87" s="57">
        <f>SUM(F73,F85)</f>
        <v>221189341.90000001</v>
      </c>
      <c r="G87" s="56">
        <f>SUM(G73,G85)</f>
        <v>4197472.7</v>
      </c>
      <c r="H87" s="57">
        <f>SUM(H73,H85)</f>
        <v>80620569</v>
      </c>
      <c r="I87" s="58">
        <f>SUM(I73,I85)</f>
        <v>8473769.5</v>
      </c>
      <c r="J87" s="56">
        <f>SUM(J73,J85)</f>
        <v>863558.60000000009</v>
      </c>
      <c r="K87" s="57">
        <f>SUM(K73,K85)</f>
        <v>696752.1</v>
      </c>
      <c r="L87" s="56">
        <f>SUM(L73,L85)</f>
        <v>310510.7</v>
      </c>
      <c r="M87" s="57">
        <f>SUM(M73,M85)</f>
        <v>5114468.4000000004</v>
      </c>
      <c r="N87" s="56">
        <f>SUM(N73,N85)</f>
        <v>493320.80000000005</v>
      </c>
      <c r="O87" s="59">
        <f>SUM(O73,O85)</f>
        <v>8347274</v>
      </c>
      <c r="P87" s="57">
        <f>SUM(P73,P85)</f>
        <v>4307312</v>
      </c>
      <c r="Q87" s="56">
        <f>SUM(Q85,Q73)</f>
        <v>3900503.2900000005</v>
      </c>
      <c r="R87" s="57">
        <f>SUM(R85,R73)</f>
        <v>495355.7</v>
      </c>
      <c r="S87" s="56">
        <f>SUM(S85,S73)</f>
        <v>18776577.029999997</v>
      </c>
      <c r="T87" s="57">
        <f>SUM(T85,T73)</f>
        <v>2043193.7999999998</v>
      </c>
      <c r="U87" s="56">
        <f>SUM(U85,U73)</f>
        <v>1083773.4000000001</v>
      </c>
      <c r="V87" s="57">
        <f>SUM(V85,V73)</f>
        <v>443163884.79999995</v>
      </c>
      <c r="W87" s="56">
        <f>SUM(W85,W73)</f>
        <v>334372.09999999998</v>
      </c>
      <c r="X87" s="59">
        <f>SUM(X85,X73)</f>
        <v>418642.7</v>
      </c>
      <c r="Y87" s="59">
        <f>SUM(Y85,Y73)</f>
        <v>591651.5</v>
      </c>
      <c r="Z87" s="59">
        <f>SUM(Z85,Z73)</f>
        <v>844504.39999999991</v>
      </c>
      <c r="AA87" s="59">
        <f>SUM(AA85,AA73)</f>
        <v>4298960.8999999994</v>
      </c>
      <c r="AB87" s="59">
        <f>SUM(AB73,AB85)</f>
        <v>19742.099999999999</v>
      </c>
      <c r="AC87" s="57">
        <f>SUM(AC73,AC85)</f>
        <v>62091.250000000007</v>
      </c>
      <c r="AD87" s="56">
        <f>SUM(AD73,AD85)</f>
        <v>38791.599999999999</v>
      </c>
      <c r="AE87" s="57">
        <f>SUM(AE73,AE85)</f>
        <v>6407.4750000000004</v>
      </c>
      <c r="AF87" s="56">
        <f>SUM(AF73,AF85)</f>
        <v>24158.55</v>
      </c>
      <c r="AG87" s="57">
        <f>SUM(AG73,AG85)</f>
        <v>22395.599999999999</v>
      </c>
      <c r="AH87" s="56">
        <f>SUM(AH73,AH85)</f>
        <v>2610.7000000000003</v>
      </c>
      <c r="AI87" s="57">
        <f>SUM(AI73,AI85)</f>
        <v>4550</v>
      </c>
      <c r="AJ87" s="56">
        <f>SUM(AJ73,AJ85)</f>
        <v>104578.83</v>
      </c>
      <c r="AK87" s="57">
        <f>SUM(AK73,AK85)</f>
        <v>122889.9</v>
      </c>
      <c r="AL87" s="56">
        <f>SUM(AL73,AL85)</f>
        <v>135045.70000000001</v>
      </c>
      <c r="AM87" s="57">
        <f>SUM(AM73,AM85)</f>
        <v>134555.79999999999</v>
      </c>
      <c r="AN87" s="56">
        <f>SUM(AN73,AN85)</f>
        <v>296520.09999999998</v>
      </c>
      <c r="AO87" s="57">
        <f>SUM(AO73,AO85)</f>
        <v>226620.3</v>
      </c>
      <c r="AP87" s="56">
        <f>SUM(AP73,AP85)</f>
        <v>198462.3</v>
      </c>
      <c r="AQ87" s="57">
        <f>SUM(AQ73,AQ85)</f>
        <v>127127.5</v>
      </c>
      <c r="AR87" s="56">
        <f>SUM(AR85,AR73)</f>
        <v>154162.29999999999</v>
      </c>
      <c r="AS87" s="57">
        <f>SUM(AS85,AS73)</f>
        <v>34161.300000000003</v>
      </c>
      <c r="AT87" s="56">
        <f>SUM(AT85,AT73)</f>
        <v>79466.3</v>
      </c>
      <c r="AU87" s="57">
        <f>SUM(AU73,AU85)</f>
        <v>59560</v>
      </c>
      <c r="AV87" s="56">
        <f>SUM(AV73,AV85)</f>
        <v>45096.9</v>
      </c>
      <c r="AW87" s="57">
        <f>SUM(AW73,AW85)</f>
        <v>59643.199999999997</v>
      </c>
      <c r="AX87" s="56">
        <f>SUM(AX73,AX85)</f>
        <v>35650</v>
      </c>
      <c r="AY87" s="57">
        <f>SUM(AY73,AY85)</f>
        <v>44873.2</v>
      </c>
      <c r="AZ87" s="56">
        <f>SUM(AZ73,AZ85)</f>
        <v>15960</v>
      </c>
      <c r="BA87" s="57">
        <f>SUM(BA73,BA85)</f>
        <v>55313.4</v>
      </c>
      <c r="BB87" s="56">
        <f>SUM(BB73,BB85)</f>
        <v>23831.9</v>
      </c>
      <c r="BC87" s="57">
        <f>SUM(BC73,BC85)</f>
        <v>100950.09999999999</v>
      </c>
      <c r="BD87" s="56">
        <f>SUM(BD73,BD85)</f>
        <v>8984.9000000000015</v>
      </c>
      <c r="BE87" s="57">
        <f>SUM(BE73,BE85)</f>
        <v>50618.65</v>
      </c>
      <c r="BF87" s="56">
        <f>SUM(BF73,BF85)</f>
        <v>35886.300000000003</v>
      </c>
      <c r="BG87" s="57">
        <f>SUM(BG73,BG85)</f>
        <v>42643.4</v>
      </c>
      <c r="BH87" s="56">
        <f>SUM(BH73,BH85)</f>
        <v>580.79999999999995</v>
      </c>
      <c r="BI87" s="57">
        <f>SUM(BI73,BI85)</f>
        <v>34476.300000000003</v>
      </c>
      <c r="BJ87" s="56">
        <f>SUM(BJ73,BJ85)</f>
        <v>22663.4</v>
      </c>
      <c r="BK87" s="57" t="b">
        <f>SUM(BK73,BK85)=SUM(BL73,BL85) =SUM(BM73,BM85) =SUM(BN73,BN85)</f>
        <v>0</v>
      </c>
      <c r="BL87" s="22">
        <f>SUM(BL73,BL85)</f>
        <v>12678.41</v>
      </c>
      <c r="BM87" s="23">
        <f>SUM(BM73,BM85)</f>
        <v>74046.2</v>
      </c>
      <c r="BN87" s="23">
        <f>SUM(BN73,BN85)</f>
        <v>57158</v>
      </c>
    </row>
    <row r="88" spans="1:66" ht="15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</row>
    <row r="89" spans="1:66" ht="15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</row>
    <row r="90" spans="1:66" ht="15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</row>
    <row r="91" spans="1:66" ht="15" x14ac:dyDescent="0.2">
      <c r="A91" s="26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</row>
    <row r="92" spans="1:66" ht="15" x14ac:dyDescent="0.2">
      <c r="A92" s="26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</row>
  </sheetData>
  <mergeCells count="11">
    <mergeCell ref="A85:B85"/>
    <mergeCell ref="A87:B87"/>
    <mergeCell ref="A28:B28"/>
    <mergeCell ref="A42:B42"/>
    <mergeCell ref="A50:B50"/>
    <mergeCell ref="A57:B57"/>
    <mergeCell ref="A6:B6"/>
    <mergeCell ref="A7:B7"/>
    <mergeCell ref="A8:B8"/>
    <mergeCell ref="A63:B63"/>
    <mergeCell ref="A73:B73"/>
  </mergeCells>
  <phoneticPr fontId="2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Нэгтгэл</vt:lpstr>
    </vt:vector>
  </TitlesOfParts>
  <Company>EITI Secretariat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2007-12-07T08:12:13Z</cp:lastPrinted>
  <dcterms:created xsi:type="dcterms:W3CDTF">2007-08-07T07:50:35Z</dcterms:created>
  <dcterms:modified xsi:type="dcterms:W3CDTF">2014-04-16T08:06:17Z</dcterms:modified>
</cp:coreProperties>
</file>